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trada\Desktop\"/>
    </mc:Choice>
  </mc:AlternateContent>
  <xr:revisionPtr revIDLastSave="0" documentId="13_ncr:1_{90DBF381-BE37-4CB2-A0BC-5AE9FB9CA16F}" xr6:coauthVersionLast="47" xr6:coauthVersionMax="47" xr10:uidLastSave="{00000000-0000-0000-0000-000000000000}"/>
  <bookViews>
    <workbookView xWindow="1785" yWindow="1500" windowWidth="25005" windowHeight="13995" tabRatio="660" activeTab="3" xr2:uid="{5AD59DF7-17DC-4E20-938C-551F19F349C0}"/>
  </bookViews>
  <sheets>
    <sheet name="STREET" sheetId="1" r:id="rId1"/>
    <sheet name="DRAINAGE" sheetId="2" r:id="rId2"/>
    <sheet name="SEWER" sheetId="3" r:id="rId3"/>
    <sheet name="DOMESTIC WATER" sheetId="4" r:id="rId4"/>
    <sheet name="RECYCLED WATER" sheetId="5" r:id="rId5"/>
    <sheet name="TOTAL" sheetId="6" r:id="rId6"/>
  </sheets>
  <definedNames>
    <definedName name="_xlnm.Print_Area" localSheetId="3">'DOMESTIC WATER'!$A$1:$F$56</definedName>
    <definedName name="_xlnm.Print_Area" localSheetId="1">DRAINAGE!$A$1:$F$56</definedName>
    <definedName name="_xlnm.Print_Area" localSheetId="4">'RECYCLED WATER'!$A$1:$F$56</definedName>
    <definedName name="_xlnm.Print_Area" localSheetId="2">SEWER!$A$1:$F$56</definedName>
    <definedName name="_xlnm.Print_Area" localSheetId="0">STREET!$A$1:$F$55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11" i="3"/>
  <c r="E12" i="2"/>
  <c r="E11" i="2"/>
  <c r="E39" i="5"/>
  <c r="E40" i="5"/>
  <c r="E40" i="4"/>
  <c r="E41" i="4"/>
  <c r="E42" i="4"/>
  <c r="E45" i="5"/>
  <c r="E35" i="5"/>
  <c r="E36" i="5"/>
  <c r="E24" i="5"/>
  <c r="E29" i="5"/>
  <c r="E30" i="5"/>
  <c r="E24" i="4"/>
  <c r="E25" i="4"/>
  <c r="E26" i="4"/>
  <c r="E19" i="4"/>
  <c r="E20" i="4"/>
  <c r="E21" i="4"/>
  <c r="E35" i="4"/>
  <c r="E29" i="4"/>
  <c r="E19" i="5"/>
  <c r="E17" i="3"/>
  <c r="E48" i="4" l="1"/>
  <c r="E45" i="2"/>
  <c r="E31" i="5"/>
  <c r="E32" i="5"/>
  <c r="E33" i="5"/>
  <c r="E37" i="5"/>
  <c r="E38" i="5"/>
  <c r="E41" i="5"/>
  <c r="E42" i="5"/>
  <c r="E43" i="5"/>
  <c r="E36" i="4"/>
  <c r="E37" i="4"/>
  <c r="E38" i="4"/>
  <c r="E39" i="4"/>
  <c r="E43" i="4"/>
  <c r="E44" i="4"/>
  <c r="E45" i="4"/>
  <c r="E46" i="4"/>
  <c r="E27" i="5"/>
  <c r="E26" i="5"/>
  <c r="E25" i="5"/>
  <c r="E22" i="5"/>
  <c r="E21" i="5"/>
  <c r="E20" i="5"/>
  <c r="E17" i="5"/>
  <c r="E16" i="5"/>
  <c r="E15" i="5"/>
  <c r="E14" i="5"/>
  <c r="E13" i="5"/>
  <c r="E12" i="5"/>
  <c r="E11" i="5"/>
  <c r="E33" i="4"/>
  <c r="E32" i="4"/>
  <c r="E31" i="4"/>
  <c r="E30" i="4"/>
  <c r="E27" i="4"/>
  <c r="E22" i="4"/>
  <c r="E17" i="4"/>
  <c r="E16" i="4"/>
  <c r="E15" i="4"/>
  <c r="E14" i="4"/>
  <c r="E13" i="4"/>
  <c r="E12" i="4"/>
  <c r="E11" i="4"/>
  <c r="E36" i="3"/>
  <c r="E35" i="3"/>
  <c r="E34" i="3"/>
  <c r="E33" i="3"/>
  <c r="E32" i="3"/>
  <c r="E31" i="3"/>
  <c r="E30" i="3"/>
  <c r="E29" i="3"/>
  <c r="E28" i="3"/>
  <c r="E26" i="3"/>
  <c r="E25" i="3"/>
  <c r="E24" i="3"/>
  <c r="E22" i="3"/>
  <c r="E21" i="3"/>
  <c r="E20" i="3"/>
  <c r="E19" i="3"/>
  <c r="E18" i="3"/>
  <c r="E16" i="3"/>
  <c r="E15" i="3"/>
  <c r="E14" i="3"/>
  <c r="E13" i="3"/>
  <c r="E41" i="2"/>
  <c r="E42" i="2"/>
  <c r="E43" i="2"/>
  <c r="E44" i="2"/>
  <c r="E40" i="2"/>
  <c r="E39" i="2"/>
  <c r="E38" i="2"/>
  <c r="E37" i="2"/>
  <c r="E36" i="2"/>
  <c r="E35" i="2"/>
  <c r="E34" i="2"/>
  <c r="E33" i="2"/>
  <c r="E32" i="2"/>
  <c r="E31" i="2"/>
  <c r="E30" i="2"/>
  <c r="E29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48" i="5" l="1"/>
  <c r="E50" i="5" s="1"/>
  <c r="E49" i="4"/>
  <c r="E51" i="4" s="1"/>
  <c r="E52" i="4" s="1"/>
  <c r="E48" i="3"/>
  <c r="E50" i="3" s="1"/>
  <c r="E51" i="3" s="1"/>
  <c r="E48" i="2"/>
  <c r="E50" i="2" s="1"/>
  <c r="E51" i="2" s="1"/>
  <c r="E14" i="1"/>
  <c r="E16" i="1"/>
  <c r="E17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13" i="1"/>
  <c r="E11" i="1"/>
  <c r="E12" i="1"/>
  <c r="E46" i="1" l="1"/>
  <c r="E48" i="1" s="1"/>
  <c r="E51" i="5"/>
  <c r="E52" i="5" s="1"/>
  <c r="E54" i="5" s="1"/>
  <c r="F32" i="6" s="1"/>
  <c r="E53" i="4"/>
  <c r="E55" i="4" s="1"/>
  <c r="F29" i="6" s="1"/>
  <c r="E52" i="3"/>
  <c r="E54" i="3" s="1"/>
  <c r="F26" i="6" s="1"/>
  <c r="E52" i="2"/>
  <c r="E54" i="2" s="1"/>
  <c r="F23" i="6" s="1"/>
  <c r="E49" i="1" l="1"/>
  <c r="E50" i="1" s="1"/>
  <c r="E52" i="1" l="1"/>
  <c r="F20" i="6" s="1"/>
  <c r="F36" i="6" l="1"/>
  <c r="F38" i="6" s="1"/>
  <c r="F42" i="6" l="1"/>
  <c r="F40" i="6"/>
  <c r="F44" i="6"/>
</calcChain>
</file>

<file path=xl/sharedStrings.xml><?xml version="1.0" encoding="utf-8"?>
<sst xmlns="http://schemas.openxmlformats.org/spreadsheetml/2006/main" count="413" uniqueCount="176">
  <si>
    <t>City of Chino Hills</t>
  </si>
  <si>
    <t>ENGINEERING COST ESTIMATE</t>
  </si>
  <si>
    <t>PROJECT NO.</t>
  </si>
  <si>
    <t>LOCATION:</t>
  </si>
  <si>
    <t>BY:</t>
  </si>
  <si>
    <t>DATE:</t>
  </si>
  <si>
    <t>Item Description</t>
  </si>
  <si>
    <t>Unit Cost</t>
  </si>
  <si>
    <t>Quantity</t>
  </si>
  <si>
    <t>Unit</t>
  </si>
  <si>
    <t>Cost</t>
  </si>
  <si>
    <t>ROAD</t>
  </si>
  <si>
    <t>Asphalt Paving</t>
  </si>
  <si>
    <t>Cold Plane A.C. (0.15' minimum depth)</t>
  </si>
  <si>
    <t>Subgrade Preparation</t>
  </si>
  <si>
    <t>Sawcut and Remove AC Paving</t>
  </si>
  <si>
    <t>Sawcut and Remove C &amp; G</t>
  </si>
  <si>
    <t>6" P.C.C. Curb only</t>
  </si>
  <si>
    <t>8" P.C.C. Curb only</t>
  </si>
  <si>
    <t>6" P.C.C. Curb &amp; Gutter</t>
  </si>
  <si>
    <t>8" P.C.C. Curb &amp; Gutter</t>
  </si>
  <si>
    <t>6" A.C. Berm</t>
  </si>
  <si>
    <t>8" A.C. Berm</t>
  </si>
  <si>
    <t>Residential Driveway Approach, 6" PCC</t>
  </si>
  <si>
    <t>Commercial Driveway Approach, 8" PCC</t>
  </si>
  <si>
    <t>"V" Gutter, 8" PCC</t>
  </si>
  <si>
    <t>Cross Gutter &amp; Spandrel. 8" PCC</t>
  </si>
  <si>
    <t>PCC Paving, 6" Thick</t>
  </si>
  <si>
    <t>PCC Paving, 8" Thick</t>
  </si>
  <si>
    <t>Sidewalk (4" Thick)</t>
  </si>
  <si>
    <t>Sidewalk (6" Thick)</t>
  </si>
  <si>
    <t>Wheelchair Ramp</t>
  </si>
  <si>
    <t>Local Depression</t>
  </si>
  <si>
    <t>Traffic Signal (per corner)</t>
  </si>
  <si>
    <t>Striping and Signing</t>
  </si>
  <si>
    <t>Sub-Total Roads:</t>
  </si>
  <si>
    <t>Sub Total:</t>
  </si>
  <si>
    <t>5% Engineering &amp; Staking:</t>
  </si>
  <si>
    <t>10% Contingencies:</t>
  </si>
  <si>
    <t>TOTAL ROAD COST:</t>
  </si>
  <si>
    <t>Ton</t>
  </si>
  <si>
    <t>S.F.</t>
  </si>
  <si>
    <t>L.F.</t>
  </si>
  <si>
    <t>Each</t>
  </si>
  <si>
    <t>L.S.</t>
  </si>
  <si>
    <r>
      <t>APPROVED BY:</t>
    </r>
    <r>
      <rPr>
        <b/>
        <sz val="10"/>
        <color theme="1"/>
        <rFont val="Arial Nova"/>
        <family val="2"/>
      </rPr>
      <t xml:space="preserve"> </t>
    </r>
    <r>
      <rPr>
        <b/>
        <u/>
        <sz val="10"/>
        <color theme="1"/>
        <rFont val="Arial Nova"/>
        <family val="2"/>
      </rPr>
      <t>__________________________</t>
    </r>
  </si>
  <si>
    <r>
      <t>DATE:</t>
    </r>
    <r>
      <rPr>
        <b/>
        <u/>
        <sz val="10"/>
        <color theme="1"/>
        <rFont val="Arial Nova"/>
        <family val="2"/>
      </rPr>
      <t>___________________________________</t>
    </r>
  </si>
  <si>
    <t>DRAINAGE</t>
  </si>
  <si>
    <t>TOTAL DRAINAGE COST:</t>
  </si>
  <si>
    <t>18" R.C.P.</t>
  </si>
  <si>
    <t>24" R.C.P.</t>
  </si>
  <si>
    <t>30" R.C.P.</t>
  </si>
  <si>
    <t>36" R.C.P.</t>
  </si>
  <si>
    <t>42" R.C.P.</t>
  </si>
  <si>
    <t>48" R.C.P.</t>
  </si>
  <si>
    <t>54" R.C.P.</t>
  </si>
  <si>
    <t>60" R.C.P.</t>
  </si>
  <si>
    <t>66" R.C.P.</t>
  </si>
  <si>
    <t>72" R.C.P.</t>
  </si>
  <si>
    <t>78" R.C.P.</t>
  </si>
  <si>
    <t>84" R.C.P.</t>
  </si>
  <si>
    <t>90" R.C.P.</t>
  </si>
  <si>
    <t>96" R.C.P.</t>
  </si>
  <si>
    <t>102" R.C.P.</t>
  </si>
  <si>
    <t>Reinforced Concrete Box</t>
  </si>
  <si>
    <t>Catch Basin W=4', V=7'</t>
  </si>
  <si>
    <t>W=7', V=7'</t>
  </si>
  <si>
    <t>W=14', V=7'</t>
  </si>
  <si>
    <t>W=21', V=7'</t>
  </si>
  <si>
    <t>Standard Manhole, 36" pipe or less</t>
  </si>
  <si>
    <t>Standard Manhole, Greater than 36" pipe</t>
  </si>
  <si>
    <t>Transition Structure Manhole</t>
  </si>
  <si>
    <t>Junction Structure No. 1</t>
  </si>
  <si>
    <t>Junction Structure No. 2</t>
  </si>
  <si>
    <t>Junctions Structure No. 3</t>
  </si>
  <si>
    <t>Junction Structure No. 4</t>
  </si>
  <si>
    <t>Adjust Manhole to grade</t>
  </si>
  <si>
    <t>Concrete Slope Anchor</t>
  </si>
  <si>
    <t>Curb Drain</t>
  </si>
  <si>
    <t>36" CMP Inlet</t>
  </si>
  <si>
    <t>SEWER</t>
  </si>
  <si>
    <t>4" VCP or PVC Lateral</t>
  </si>
  <si>
    <t>6"VCP OR PVC Lateral</t>
  </si>
  <si>
    <t>8" VCP or PVC Sewer Main</t>
  </si>
  <si>
    <t>10" VCP or PVC Sewer Main</t>
  </si>
  <si>
    <t>12" VCP or PVC Sewer Main</t>
  </si>
  <si>
    <t>15" VCP or PVC Sewer Main</t>
  </si>
  <si>
    <t>18" VCP or PVC Sewer Main</t>
  </si>
  <si>
    <t>21" VCP or PVC Sewer Main</t>
  </si>
  <si>
    <t>24" VCP or PVC Sewer Main</t>
  </si>
  <si>
    <t>27" VCP or PVC Sewer Main</t>
  </si>
  <si>
    <t>30" VCP or PVC Sewer Main</t>
  </si>
  <si>
    <t>36" VCP or PVC Sewer Main</t>
  </si>
  <si>
    <t>4' Diameter Manhole - up to 12' depth</t>
  </si>
  <si>
    <t>5' Diameter Manhole - 12' to 20' depth</t>
  </si>
  <si>
    <t>6' Diameter Manhole - over 20' in depth</t>
  </si>
  <si>
    <t>Drop Manhole</t>
  </si>
  <si>
    <t>Connect to Existing Manhole</t>
  </si>
  <si>
    <t>Reconstruct Manhole Bottom</t>
  </si>
  <si>
    <t>Construct Saddle</t>
  </si>
  <si>
    <t>Clean Out</t>
  </si>
  <si>
    <t>Adjust Manhole to Grade</t>
  </si>
  <si>
    <t>Adjust Cleanout to Grade</t>
  </si>
  <si>
    <t>Concrete Encasement</t>
  </si>
  <si>
    <t>Trench Repair</t>
  </si>
  <si>
    <t>DOMESTIC WATER</t>
  </si>
  <si>
    <t>6" PVC or CML &amp; WSP</t>
  </si>
  <si>
    <t>8" PVC or CML &amp; WSP</t>
  </si>
  <si>
    <t>10" PVC or CML &amp; WSP</t>
  </si>
  <si>
    <t>12" PVC or CML &amp; WSP</t>
  </si>
  <si>
    <t>16" PVC or CML &amp; WSP</t>
  </si>
  <si>
    <t>20" PVC or CML &amp; WSP</t>
  </si>
  <si>
    <t>24" PVC or CML &amp; WSP</t>
  </si>
  <si>
    <t>4" Gate Valve</t>
  </si>
  <si>
    <t>6" Gate Valve</t>
  </si>
  <si>
    <t>8" Gate Valve</t>
  </si>
  <si>
    <t>12" Gate Valve</t>
  </si>
  <si>
    <t>12" Butterfly Valve</t>
  </si>
  <si>
    <t>16" Butterfly Valve</t>
  </si>
  <si>
    <t>20" Butterfly Valve</t>
  </si>
  <si>
    <t>24" Butterfly Valve</t>
  </si>
  <si>
    <t>1" Water Service</t>
  </si>
  <si>
    <t>1-1/2" Water Service</t>
  </si>
  <si>
    <t>2" Water Service</t>
  </si>
  <si>
    <t>3" Water Service</t>
  </si>
  <si>
    <t>4" Water Service</t>
  </si>
  <si>
    <t>6" Fire Hydrant</t>
  </si>
  <si>
    <t>2" Blow-off</t>
  </si>
  <si>
    <t>4" Blow-off</t>
  </si>
  <si>
    <t>1" Air Release Valve</t>
  </si>
  <si>
    <t>2" Air Release Valve</t>
  </si>
  <si>
    <t>Water Sampler Station</t>
  </si>
  <si>
    <t>Thrust Block</t>
  </si>
  <si>
    <t>Remove Thrust Block</t>
  </si>
  <si>
    <t>Hot Tap - 4"-12"</t>
  </si>
  <si>
    <t>Adjust Water Valve Can to Grade</t>
  </si>
  <si>
    <t>RECYCLED WATER</t>
  </si>
  <si>
    <t>ENGINEER</t>
  </si>
  <si>
    <t>Prepared By:</t>
  </si>
  <si>
    <t>R.C.E. Number:</t>
  </si>
  <si>
    <t>Expiration Date:</t>
  </si>
  <si>
    <t>TOTAL SEWER COST:</t>
  </si>
  <si>
    <t>TOTAL DOMESTIC WATER COST:</t>
  </si>
  <si>
    <t>TOTAL RECYCLED WATER COST:</t>
  </si>
  <si>
    <t>PLACE R.C.E. SEAL HERE</t>
  </si>
  <si>
    <t>TOTAL ESTIMATED PROJECT COST:</t>
  </si>
  <si>
    <t>Faithful Performance Bond: (100% of Construction Cost)</t>
  </si>
  <si>
    <t>Labor &amp; Material Bond: (100% of Construction Cost)</t>
  </si>
  <si>
    <t>NOTE:</t>
  </si>
  <si>
    <t>If no improvement failures occur.</t>
  </si>
  <si>
    <t>Cash deposits of $1,000 or less will be released 3 months after final inspection,</t>
  </si>
  <si>
    <t>Inspection Costs:  Flat fee for non-developmental projects</t>
  </si>
  <si>
    <t xml:space="preserve">                          Trust Account for developmental projects</t>
  </si>
  <si>
    <t>Aggregate Base, Class II</t>
  </si>
  <si>
    <t>PROJECT NO:</t>
  </si>
  <si>
    <t>LOCATION</t>
  </si>
  <si>
    <t>Street Light (LED)</t>
  </si>
  <si>
    <t>Under Sidewalk Drain</t>
  </si>
  <si>
    <t>Street Sign and Post</t>
  </si>
  <si>
    <t>Sub-Total Drainage:</t>
  </si>
  <si>
    <t>Sub-Total Sewer:</t>
  </si>
  <si>
    <t>Sub-Total Domestic Water:</t>
  </si>
  <si>
    <t>Sub-Total Recycled Water:</t>
  </si>
  <si>
    <t>ESTIMATED INSPECTION FEES: (11% of Estimated Construction Cost)</t>
  </si>
  <si>
    <t>W=10', V=7'</t>
  </si>
  <si>
    <t>Mechanical Joints</t>
  </si>
  <si>
    <t>Backflow Device</t>
  </si>
  <si>
    <t>SF</t>
  </si>
  <si>
    <t>ESTIMATED PLAN CHECK FEES: (8% of Estimated Construction Cost)</t>
  </si>
  <si>
    <t>6" PVC</t>
  </si>
  <si>
    <t xml:space="preserve">8" PVC </t>
  </si>
  <si>
    <t>10" PVC</t>
  </si>
  <si>
    <t xml:space="preserve">12" PVC </t>
  </si>
  <si>
    <t xml:space="preserve">16" PVC </t>
  </si>
  <si>
    <t xml:space="preserve">20" PVC </t>
  </si>
  <si>
    <t xml:space="preserve">24" PVC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</si>
</sst>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6" x14ac:knownFonts="1">
    <font>
      <sz val="12"/>
      <color theme="1"/>
      <name val="Arial Nova"/>
      <family val="2"/>
    </font>
    <font>
      <b/>
      <sz val="12"/>
      <color theme="1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b/>
      <sz val="14"/>
      <color theme="1"/>
      <name val="Arial Nova"/>
      <family val="2"/>
    </font>
    <font>
      <b/>
      <u/>
      <sz val="10"/>
      <color theme="1"/>
      <name val="Arial Nova"/>
      <family val="2"/>
    </font>
    <font>
      <b/>
      <sz val="11"/>
      <color theme="1"/>
      <name val="Arial Nova"/>
      <family val="2"/>
    </font>
    <font>
      <b/>
      <i/>
      <sz val="11"/>
      <color theme="1"/>
      <name val="Arial Nova"/>
      <family val="2"/>
    </font>
    <font>
      <b/>
      <sz val="15"/>
      <color theme="1"/>
      <name val="Arial Nova"/>
      <family val="2"/>
    </font>
    <font>
      <sz val="11"/>
      <color theme="1"/>
      <name val="Arial Nova"/>
      <family val="2"/>
    </font>
    <font>
      <b/>
      <i/>
      <sz val="10"/>
      <color theme="1"/>
      <name val="Arial Nova"/>
      <family val="2"/>
    </font>
    <font>
      <sz val="10"/>
      <color theme="1"/>
      <name val="Arial Narrow"/>
      <family val="2"/>
    </font>
    <font>
      <b/>
      <i/>
      <sz val="10.5"/>
      <color theme="1"/>
      <name val="Arial Narrow"/>
      <family val="2"/>
    </font>
    <font>
      <b/>
      <sz val="10"/>
      <color rgb="FF006C92"/>
      <name val="Arial Nova"/>
      <family val="2"/>
    </font>
    <font>
      <b/>
      <sz val="11"/>
      <color rgb="FF006C92"/>
      <name val="Arial Nova"/>
      <family val="2"/>
    </font>
    <font>
      <b/>
      <i/>
      <sz val="10.5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EBF3FB"/>
        <bgColor indexed="64"/>
      </patternFill>
    </fill>
    <fill>
      <patternFill patternType="solid">
        <fgColor rgb="FFE7F6FF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theme="7" tint="-0.499984740745262"/>
      </top>
      <bottom style="double">
        <color theme="7" tint="-0.499984740745262"/>
      </bottom>
      <diagonal/>
    </border>
    <border>
      <left style="thin">
        <color auto="1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7" tint="-0.499984740745262"/>
      </right>
      <top style="double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double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theme="7" tint="-0.499984740745262"/>
      </top>
      <bottom style="double">
        <color theme="7" tint="-0.499984740745262"/>
      </bottom>
      <diagonal/>
    </border>
    <border>
      <left style="double">
        <color theme="7" tint="-0.499984740745262"/>
      </left>
      <right style="thin">
        <color auto="1"/>
      </right>
      <top style="double">
        <color theme="7" tint="-0.499984740745262"/>
      </top>
      <bottom style="double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double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medium">
        <color theme="7" tint="-0.499984740745262"/>
      </left>
      <right/>
      <top style="double">
        <color theme="7" tint="-0.499984740745262"/>
      </top>
      <bottom style="dashed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7" tint="-0.499984740745262"/>
      </left>
      <right/>
      <top style="double">
        <color theme="7" tint="-0.499984740745262"/>
      </top>
      <bottom style="dotted">
        <color theme="7" tint="-0.4999847407452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</borders>
  <cellStyleXfs count="1">
    <xf numFmtId="0" fontId="0" fillId="0" borderId="0"/>
  </cellStyleXfs>
  <cellXfs count="106">
    <xf numFmtId="0" fontId="0" fillId="0" borderId="0" xfId="0"/>
    <xf numFmtId="44" fontId="2" fillId="0" borderId="7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3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Protection="1">
      <protection locked="0"/>
    </xf>
    <xf numFmtId="0" fontId="1" fillId="2" borderId="36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right"/>
      <protection locked="0"/>
    </xf>
    <xf numFmtId="164" fontId="2" fillId="0" borderId="29" xfId="0" applyNumberFormat="1" applyFont="1" applyBorder="1" applyAlignment="1" applyProtection="1">
      <alignment horizontal="center"/>
      <protection locked="0"/>
    </xf>
    <xf numFmtId="0" fontId="2" fillId="0" borderId="28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right"/>
      <protection locked="0"/>
    </xf>
    <xf numFmtId="0" fontId="1" fillId="0" borderId="30" xfId="0" applyFont="1" applyBorder="1" applyAlignment="1" applyProtection="1">
      <alignment horizontal="right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164" fontId="2" fillId="0" borderId="32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4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2" fillId="0" borderId="38" xfId="0" applyFont="1" applyBorder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0" fillId="3" borderId="35" xfId="0" applyNumberFormat="1" applyFill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6" fillId="2" borderId="13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5" fontId="2" fillId="0" borderId="9" xfId="0" applyNumberFormat="1" applyFont="1" applyBorder="1" applyAlignment="1" applyProtection="1">
      <alignment horizontal="center"/>
      <protection locked="0"/>
    </xf>
    <xf numFmtId="165" fontId="2" fillId="0" borderId="18" xfId="0" applyNumberFormat="1" applyFont="1" applyBorder="1" applyAlignment="1" applyProtection="1">
      <alignment horizontal="center"/>
      <protection locked="0"/>
    </xf>
    <xf numFmtId="165" fontId="2" fillId="0" borderId="9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165" fontId="2" fillId="0" borderId="10" xfId="0" applyNumberFormat="1" applyFont="1" applyBorder="1" applyAlignment="1" applyProtection="1">
      <alignment horizontal="center"/>
      <protection locked="0"/>
    </xf>
    <xf numFmtId="165" fontId="2" fillId="0" borderId="19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44" fontId="2" fillId="0" borderId="26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4" fontId="2" fillId="0" borderId="0" xfId="0" applyNumberFormat="1" applyFont="1" applyAlignment="1" applyProtection="1">
      <alignment horizontal="center"/>
      <protection locked="0"/>
    </xf>
    <xf numFmtId="44" fontId="2" fillId="0" borderId="34" xfId="0" applyNumberFormat="1" applyFont="1" applyBorder="1" applyAlignment="1" applyProtection="1">
      <alignment horizontal="center"/>
      <protection locked="0"/>
    </xf>
    <xf numFmtId="44" fontId="1" fillId="0" borderId="0" xfId="0" applyNumberFormat="1" applyFont="1" applyAlignment="1" applyProtection="1">
      <alignment horizontal="right"/>
      <protection locked="0"/>
    </xf>
    <xf numFmtId="44" fontId="2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44" fontId="1" fillId="3" borderId="35" xfId="0" applyNumberFormat="1" applyFont="1" applyFill="1" applyBorder="1" applyAlignment="1" applyProtection="1">
      <alignment horizontal="right"/>
      <protection locked="0"/>
    </xf>
    <xf numFmtId="0" fontId="1" fillId="0" borderId="35" xfId="0" applyFont="1" applyBorder="1" applyAlignment="1" applyProtection="1">
      <alignment horizontal="right"/>
      <protection locked="0"/>
    </xf>
    <xf numFmtId="44" fontId="1" fillId="2" borderId="35" xfId="0" applyNumberFormat="1" applyFont="1" applyFill="1" applyBorder="1" applyAlignment="1" applyProtection="1">
      <alignment horizontal="right"/>
      <protection locked="0"/>
    </xf>
    <xf numFmtId="44" fontId="2" fillId="0" borderId="3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C92"/>
      <color rgb="FFEBF3FB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5C5C4-556B-E49B-461E-8CCA26D22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8C7B2-D5CC-4FFC-95A7-416934F06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5A2C0-2BEC-443D-8DB9-C669B2285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250825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1F239-E3EF-43A9-85ED-267183D54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913B3-BEF1-4300-AA53-2EEF8420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1298176</xdr:colOff>
      <xdr:row>6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39F25D-F19E-4FB0-A2B8-04ABE9FC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176" cy="1628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114300</xdr:colOff>
      <xdr:row>18</xdr:row>
      <xdr:rowOff>114300</xdr:rowOff>
    </xdr:from>
    <xdr:to>
      <xdr:col>0</xdr:col>
      <xdr:colOff>2505075</xdr:colOff>
      <xdr:row>32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C40873D-09F5-F1AE-97ED-2E15AA841837}"/>
            </a:ext>
          </a:extLst>
        </xdr:cNvPr>
        <xdr:cNvSpPr/>
      </xdr:nvSpPr>
      <xdr:spPr>
        <a:xfrm>
          <a:off x="114300" y="4029075"/>
          <a:ext cx="2390775" cy="2428875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6B00-181C-4954-99F6-FE63A9E72EAD}">
  <dimension ref="A2:F58"/>
  <sheetViews>
    <sheetView topLeftCell="A6" zoomScale="80" zoomScaleNormal="80" workbookViewId="0">
      <selection activeCell="C11" sqref="C11"/>
    </sheetView>
  </sheetViews>
  <sheetFormatPr defaultRowHeight="12.75" x14ac:dyDescent="0.2"/>
  <cols>
    <col min="1" max="1" width="30.6640625" style="4" customWidth="1"/>
    <col min="2" max="2" width="12.33203125" style="4" customWidth="1"/>
    <col min="3" max="3" width="8.77734375" style="8" customWidth="1"/>
    <col min="4" max="4" width="10" style="4" customWidth="1"/>
    <col min="5" max="5" width="8.88671875" style="4"/>
    <col min="6" max="6" width="8.21875" style="4" customWidth="1"/>
    <col min="7" max="16384" width="8.88671875" style="4"/>
  </cols>
  <sheetData>
    <row r="2" spans="1:6" ht="19.5" x14ac:dyDescent="0.3">
      <c r="A2" s="83" t="s">
        <v>0</v>
      </c>
      <c r="B2" s="83"/>
      <c r="C2" s="83"/>
      <c r="D2" s="83"/>
    </row>
    <row r="3" spans="1:6" ht="18" x14ac:dyDescent="0.25">
      <c r="A3" s="84" t="s">
        <v>1</v>
      </c>
      <c r="B3" s="84"/>
      <c r="C3" s="84"/>
      <c r="D3" s="84"/>
    </row>
    <row r="4" spans="1:6" ht="20.25" customHeight="1" thickBot="1" x14ac:dyDescent="0.25">
      <c r="B4" s="86" t="s">
        <v>154</v>
      </c>
      <c r="C4" s="86"/>
      <c r="D4" s="85"/>
      <c r="E4" s="85"/>
      <c r="F4" s="85"/>
    </row>
    <row r="5" spans="1:6" ht="20.25" customHeight="1" thickBot="1" x14ac:dyDescent="0.25">
      <c r="B5" s="87" t="s">
        <v>3</v>
      </c>
      <c r="C5" s="87"/>
      <c r="D5" s="82"/>
      <c r="E5" s="82"/>
      <c r="F5" s="82"/>
    </row>
    <row r="6" spans="1:6" ht="20.25" customHeight="1" thickBot="1" x14ac:dyDescent="0.25">
      <c r="B6" s="6"/>
      <c r="C6" s="7" t="s">
        <v>4</v>
      </c>
      <c r="D6" s="82"/>
      <c r="E6" s="82"/>
      <c r="F6" s="82"/>
    </row>
    <row r="7" spans="1:6" ht="20.25" customHeight="1" thickBot="1" x14ac:dyDescent="0.25">
      <c r="B7" s="6"/>
      <c r="C7" s="7" t="s">
        <v>5</v>
      </c>
      <c r="D7" s="82"/>
      <c r="E7" s="82"/>
      <c r="F7" s="82"/>
    </row>
    <row r="8" spans="1:6" ht="8.25" customHeight="1" thickBot="1" x14ac:dyDescent="0.25"/>
    <row r="9" spans="1:6" ht="17.25" customHeight="1" thickTop="1" thickBot="1" x14ac:dyDescent="0.25">
      <c r="A9" s="9" t="s">
        <v>6</v>
      </c>
      <c r="B9" s="10" t="s">
        <v>7</v>
      </c>
      <c r="C9" s="11" t="s">
        <v>8</v>
      </c>
      <c r="D9" s="11" t="s">
        <v>9</v>
      </c>
      <c r="E9" s="78" t="s">
        <v>10</v>
      </c>
      <c r="F9" s="79"/>
    </row>
    <row r="10" spans="1:6" ht="16.5" thickTop="1" x14ac:dyDescent="0.25">
      <c r="A10" s="12" t="s">
        <v>11</v>
      </c>
      <c r="B10" s="1"/>
      <c r="C10" s="13"/>
      <c r="D10" s="29"/>
      <c r="E10" s="80"/>
      <c r="F10" s="81"/>
    </row>
    <row r="11" spans="1:6" x14ac:dyDescent="0.2">
      <c r="A11" s="14" t="s">
        <v>12</v>
      </c>
      <c r="B11" s="2">
        <v>120</v>
      </c>
      <c r="C11" s="15"/>
      <c r="D11" s="22" t="s">
        <v>40</v>
      </c>
      <c r="E11" s="74">
        <f t="shared" ref="E11:E40" si="0">B11*C11</f>
        <v>0</v>
      </c>
      <c r="F11" s="75"/>
    </row>
    <row r="12" spans="1:6" x14ac:dyDescent="0.2">
      <c r="A12" s="16" t="s">
        <v>153</v>
      </c>
      <c r="B12" s="2">
        <v>90</v>
      </c>
      <c r="C12" s="15"/>
      <c r="D12" s="22" t="s">
        <v>40</v>
      </c>
      <c r="E12" s="74">
        <f t="shared" si="0"/>
        <v>0</v>
      </c>
      <c r="F12" s="75"/>
    </row>
    <row r="13" spans="1:6" x14ac:dyDescent="0.2">
      <c r="A13" s="16" t="s">
        <v>13</v>
      </c>
      <c r="B13" s="2">
        <v>1</v>
      </c>
      <c r="C13" s="15"/>
      <c r="D13" s="22" t="s">
        <v>41</v>
      </c>
      <c r="E13" s="74">
        <f t="shared" si="0"/>
        <v>0</v>
      </c>
      <c r="F13" s="75"/>
    </row>
    <row r="14" spans="1:6" x14ac:dyDescent="0.2">
      <c r="A14" s="16" t="s">
        <v>14</v>
      </c>
      <c r="B14" s="2">
        <v>2</v>
      </c>
      <c r="C14" s="15"/>
      <c r="D14" s="22" t="s">
        <v>41</v>
      </c>
      <c r="E14" s="74">
        <f t="shared" si="0"/>
        <v>0</v>
      </c>
      <c r="F14" s="75"/>
    </row>
    <row r="15" spans="1:6" x14ac:dyDescent="0.2">
      <c r="A15" s="16"/>
      <c r="B15" s="2"/>
      <c r="C15" s="15"/>
      <c r="D15" s="22"/>
      <c r="E15" s="74"/>
      <c r="F15" s="75"/>
    </row>
    <row r="16" spans="1:6" x14ac:dyDescent="0.2">
      <c r="A16" s="16" t="s">
        <v>15</v>
      </c>
      <c r="B16" s="2">
        <v>3</v>
      </c>
      <c r="C16" s="15"/>
      <c r="D16" s="22" t="s">
        <v>41</v>
      </c>
      <c r="E16" s="74">
        <f t="shared" si="0"/>
        <v>0</v>
      </c>
      <c r="F16" s="75"/>
    </row>
    <row r="17" spans="1:6" x14ac:dyDescent="0.2">
      <c r="A17" s="16" t="s">
        <v>16</v>
      </c>
      <c r="B17" s="2">
        <v>12</v>
      </c>
      <c r="C17" s="15"/>
      <c r="D17" s="22" t="s">
        <v>42</v>
      </c>
      <c r="E17" s="74">
        <f t="shared" si="0"/>
        <v>0</v>
      </c>
      <c r="F17" s="75"/>
    </row>
    <row r="18" spans="1:6" x14ac:dyDescent="0.2">
      <c r="A18" s="16"/>
      <c r="B18" s="2"/>
      <c r="C18" s="15"/>
      <c r="D18" s="22"/>
      <c r="E18" s="74"/>
      <c r="F18" s="75"/>
    </row>
    <row r="19" spans="1:6" x14ac:dyDescent="0.2">
      <c r="A19" s="16" t="s">
        <v>17</v>
      </c>
      <c r="B19" s="2">
        <v>20</v>
      </c>
      <c r="C19" s="15"/>
      <c r="D19" s="22" t="s">
        <v>42</v>
      </c>
      <c r="E19" s="74">
        <f t="shared" si="0"/>
        <v>0</v>
      </c>
      <c r="F19" s="75"/>
    </row>
    <row r="20" spans="1:6" x14ac:dyDescent="0.2">
      <c r="A20" s="16" t="s">
        <v>18</v>
      </c>
      <c r="B20" s="2">
        <v>30</v>
      </c>
      <c r="C20" s="15"/>
      <c r="D20" s="22" t="s">
        <v>42</v>
      </c>
      <c r="E20" s="74">
        <f t="shared" si="0"/>
        <v>0</v>
      </c>
      <c r="F20" s="75"/>
    </row>
    <row r="21" spans="1:6" x14ac:dyDescent="0.2">
      <c r="A21" s="16" t="s">
        <v>19</v>
      </c>
      <c r="B21" s="2">
        <v>25</v>
      </c>
      <c r="C21" s="15"/>
      <c r="D21" s="22" t="s">
        <v>42</v>
      </c>
      <c r="E21" s="74">
        <f t="shared" si="0"/>
        <v>0</v>
      </c>
      <c r="F21" s="75"/>
    </row>
    <row r="22" spans="1:6" x14ac:dyDescent="0.2">
      <c r="A22" s="16" t="s">
        <v>20</v>
      </c>
      <c r="B22" s="2">
        <v>35</v>
      </c>
      <c r="C22" s="15"/>
      <c r="D22" s="22" t="s">
        <v>42</v>
      </c>
      <c r="E22" s="74">
        <f t="shared" si="0"/>
        <v>0</v>
      </c>
      <c r="F22" s="75"/>
    </row>
    <row r="23" spans="1:6" x14ac:dyDescent="0.2">
      <c r="A23" s="16" t="s">
        <v>21</v>
      </c>
      <c r="B23" s="2">
        <v>20</v>
      </c>
      <c r="C23" s="15"/>
      <c r="D23" s="22" t="s">
        <v>42</v>
      </c>
      <c r="E23" s="74">
        <f t="shared" si="0"/>
        <v>0</v>
      </c>
      <c r="F23" s="75"/>
    </row>
    <row r="24" spans="1:6" x14ac:dyDescent="0.2">
      <c r="A24" s="16" t="s">
        <v>22</v>
      </c>
      <c r="B24" s="2">
        <v>25</v>
      </c>
      <c r="C24" s="15"/>
      <c r="D24" s="22" t="s">
        <v>42</v>
      </c>
      <c r="E24" s="74">
        <f t="shared" si="0"/>
        <v>0</v>
      </c>
      <c r="F24" s="75"/>
    </row>
    <row r="25" spans="1:6" x14ac:dyDescent="0.2">
      <c r="A25" s="16"/>
      <c r="B25" s="2"/>
      <c r="C25" s="15"/>
      <c r="D25" s="22"/>
      <c r="E25" s="74"/>
      <c r="F25" s="75"/>
    </row>
    <row r="26" spans="1:6" x14ac:dyDescent="0.2">
      <c r="A26" s="16" t="s">
        <v>23</v>
      </c>
      <c r="B26" s="2">
        <v>12</v>
      </c>
      <c r="C26" s="15"/>
      <c r="D26" s="22" t="s">
        <v>41</v>
      </c>
      <c r="E26" s="74">
        <f t="shared" si="0"/>
        <v>0</v>
      </c>
      <c r="F26" s="75"/>
    </row>
    <row r="27" spans="1:6" x14ac:dyDescent="0.2">
      <c r="A27" s="16" t="s">
        <v>24</v>
      </c>
      <c r="B27" s="2">
        <v>15</v>
      </c>
      <c r="C27" s="15"/>
      <c r="D27" s="22" t="s">
        <v>41</v>
      </c>
      <c r="E27" s="74">
        <f t="shared" si="0"/>
        <v>0</v>
      </c>
      <c r="F27" s="75"/>
    </row>
    <row r="28" spans="1:6" x14ac:dyDescent="0.2">
      <c r="A28" s="16" t="s">
        <v>25</v>
      </c>
      <c r="B28" s="2">
        <v>12</v>
      </c>
      <c r="C28" s="15"/>
      <c r="D28" s="22" t="s">
        <v>41</v>
      </c>
      <c r="E28" s="74">
        <f t="shared" si="0"/>
        <v>0</v>
      </c>
      <c r="F28" s="75"/>
    </row>
    <row r="29" spans="1:6" x14ac:dyDescent="0.2">
      <c r="A29" s="16" t="s">
        <v>26</v>
      </c>
      <c r="B29" s="2">
        <v>15</v>
      </c>
      <c r="C29" s="15"/>
      <c r="D29" s="22" t="s">
        <v>41</v>
      </c>
      <c r="E29" s="74">
        <f t="shared" si="0"/>
        <v>0</v>
      </c>
      <c r="F29" s="75"/>
    </row>
    <row r="30" spans="1:6" x14ac:dyDescent="0.2">
      <c r="A30" s="16" t="s">
        <v>27</v>
      </c>
      <c r="B30" s="2">
        <v>8</v>
      </c>
      <c r="C30" s="15"/>
      <c r="D30" s="22" t="s">
        <v>41</v>
      </c>
      <c r="E30" s="74">
        <f t="shared" si="0"/>
        <v>0</v>
      </c>
      <c r="F30" s="75"/>
    </row>
    <row r="31" spans="1:6" x14ac:dyDescent="0.2">
      <c r="A31" s="16" t="s">
        <v>28</v>
      </c>
      <c r="B31" s="2">
        <v>10</v>
      </c>
      <c r="C31" s="15"/>
      <c r="D31" s="22" t="s">
        <v>41</v>
      </c>
      <c r="E31" s="74">
        <f t="shared" si="0"/>
        <v>0</v>
      </c>
      <c r="F31" s="75"/>
    </row>
    <row r="32" spans="1:6" x14ac:dyDescent="0.2">
      <c r="A32" s="16" t="s">
        <v>29</v>
      </c>
      <c r="B32" s="2">
        <v>8</v>
      </c>
      <c r="C32" s="15"/>
      <c r="D32" s="22" t="s">
        <v>41</v>
      </c>
      <c r="E32" s="74">
        <f t="shared" si="0"/>
        <v>0</v>
      </c>
      <c r="F32" s="75"/>
    </row>
    <row r="33" spans="1:6" x14ac:dyDescent="0.2">
      <c r="A33" s="16" t="s">
        <v>30</v>
      </c>
      <c r="B33" s="2">
        <v>10</v>
      </c>
      <c r="C33" s="15"/>
      <c r="D33" s="22" t="s">
        <v>41</v>
      </c>
      <c r="E33" s="74">
        <f t="shared" si="0"/>
        <v>0</v>
      </c>
      <c r="F33" s="75"/>
    </row>
    <row r="34" spans="1:6" x14ac:dyDescent="0.2">
      <c r="A34" s="16" t="s">
        <v>31</v>
      </c>
      <c r="B34" s="2">
        <v>7500</v>
      </c>
      <c r="C34" s="15"/>
      <c r="D34" s="22" t="s">
        <v>43</v>
      </c>
      <c r="E34" s="74">
        <f t="shared" si="0"/>
        <v>0</v>
      </c>
      <c r="F34" s="75"/>
    </row>
    <row r="35" spans="1:6" x14ac:dyDescent="0.2">
      <c r="A35" s="16"/>
      <c r="B35" s="2"/>
      <c r="C35" s="15"/>
      <c r="D35" s="22"/>
      <c r="E35" s="76"/>
      <c r="F35" s="77"/>
    </row>
    <row r="36" spans="1:6" x14ac:dyDescent="0.2">
      <c r="A36" s="16" t="s">
        <v>32</v>
      </c>
      <c r="B36" s="2">
        <v>4500</v>
      </c>
      <c r="C36" s="15"/>
      <c r="D36" s="22" t="s">
        <v>43</v>
      </c>
      <c r="E36" s="74">
        <f t="shared" si="0"/>
        <v>0</v>
      </c>
      <c r="F36" s="75"/>
    </row>
    <row r="37" spans="1:6" x14ac:dyDescent="0.2">
      <c r="A37" s="16" t="s">
        <v>158</v>
      </c>
      <c r="B37" s="2">
        <v>1200</v>
      </c>
      <c r="C37" s="15"/>
      <c r="D37" s="22" t="s">
        <v>43</v>
      </c>
      <c r="E37" s="74">
        <f t="shared" si="0"/>
        <v>0</v>
      </c>
      <c r="F37" s="75"/>
    </row>
    <row r="38" spans="1:6" x14ac:dyDescent="0.2">
      <c r="A38" s="16" t="s">
        <v>156</v>
      </c>
      <c r="B38" s="2">
        <v>16000</v>
      </c>
      <c r="C38" s="15"/>
      <c r="D38" s="22" t="s">
        <v>43</v>
      </c>
      <c r="E38" s="74">
        <f t="shared" si="0"/>
        <v>0</v>
      </c>
      <c r="F38" s="75"/>
    </row>
    <row r="39" spans="1:6" x14ac:dyDescent="0.2">
      <c r="A39" s="16" t="s">
        <v>33</v>
      </c>
      <c r="B39" s="2">
        <v>100000</v>
      </c>
      <c r="C39" s="15"/>
      <c r="D39" s="22" t="s">
        <v>43</v>
      </c>
      <c r="E39" s="74">
        <f t="shared" si="0"/>
        <v>0</v>
      </c>
      <c r="F39" s="75"/>
    </row>
    <row r="40" spans="1:6" x14ac:dyDescent="0.2">
      <c r="A40" s="16" t="s">
        <v>34</v>
      </c>
      <c r="B40" s="2">
        <v>0</v>
      </c>
      <c r="C40" s="15"/>
      <c r="D40" s="22" t="s">
        <v>44</v>
      </c>
      <c r="E40" s="74">
        <f t="shared" si="0"/>
        <v>0</v>
      </c>
      <c r="F40" s="75"/>
    </row>
    <row r="41" spans="1:6" x14ac:dyDescent="0.2">
      <c r="A41" s="16"/>
      <c r="B41" s="2"/>
      <c r="C41" s="17"/>
      <c r="D41" s="22"/>
      <c r="E41" s="72"/>
      <c r="F41" s="73"/>
    </row>
    <row r="42" spans="1:6" x14ac:dyDescent="0.2">
      <c r="A42" s="16"/>
      <c r="B42" s="2"/>
      <c r="C42" s="17"/>
      <c r="D42" s="22"/>
      <c r="E42" s="72"/>
      <c r="F42" s="73"/>
    </row>
    <row r="43" spans="1:6" x14ac:dyDescent="0.2">
      <c r="A43" s="16"/>
      <c r="B43" s="2"/>
      <c r="C43" s="17"/>
      <c r="D43" s="22"/>
      <c r="E43" s="72"/>
      <c r="F43" s="73"/>
    </row>
    <row r="44" spans="1:6" x14ac:dyDescent="0.2">
      <c r="A44" s="16"/>
      <c r="B44" s="2"/>
      <c r="C44" s="17"/>
      <c r="D44" s="22"/>
      <c r="E44" s="72"/>
      <c r="F44" s="73"/>
    </row>
    <row r="45" spans="1:6" ht="13.5" thickBot="1" x14ac:dyDescent="0.25">
      <c r="A45" s="18"/>
      <c r="B45" s="3"/>
      <c r="C45" s="19"/>
      <c r="D45" s="23"/>
      <c r="E45" s="68"/>
      <c r="F45" s="69"/>
    </row>
    <row r="46" spans="1:6" ht="15.75" thickTop="1" thickBot="1" x14ac:dyDescent="0.25">
      <c r="A46" s="20" t="s">
        <v>35</v>
      </c>
      <c r="B46" s="27"/>
      <c r="C46" s="28"/>
      <c r="D46" s="28"/>
      <c r="E46" s="70">
        <f>SUM(E11:E45)</f>
        <v>0</v>
      </c>
      <c r="F46" s="71"/>
    </row>
    <row r="47" spans="1:6" ht="15" thickTop="1" x14ac:dyDescent="0.2">
      <c r="B47" s="8"/>
      <c r="E47" s="64"/>
      <c r="F47" s="64"/>
    </row>
    <row r="48" spans="1:6" ht="14.25" x14ac:dyDescent="0.2">
      <c r="B48" s="8"/>
      <c r="C48" s="60" t="s">
        <v>37</v>
      </c>
      <c r="D48" s="61"/>
      <c r="E48" s="67">
        <f>SUM(E46*0.05)</f>
        <v>0</v>
      </c>
      <c r="F48" s="67"/>
    </row>
    <row r="49" spans="1:6" ht="14.25" x14ac:dyDescent="0.2">
      <c r="B49" s="8"/>
      <c r="C49" s="60" t="s">
        <v>36</v>
      </c>
      <c r="D49" s="61"/>
      <c r="E49" s="67">
        <f>E46+E48</f>
        <v>0</v>
      </c>
      <c r="F49" s="67"/>
    </row>
    <row r="50" spans="1:6" ht="14.25" x14ac:dyDescent="0.2">
      <c r="A50" s="4" t="s">
        <v>45</v>
      </c>
      <c r="B50" s="8"/>
      <c r="C50" s="60" t="s">
        <v>38</v>
      </c>
      <c r="D50" s="61"/>
      <c r="E50" s="67">
        <f>E49*0.1</f>
        <v>0</v>
      </c>
      <c r="F50" s="67"/>
    </row>
    <row r="51" spans="1:6" ht="15" thickBot="1" x14ac:dyDescent="0.25">
      <c r="B51" s="8"/>
      <c r="E51" s="64"/>
      <c r="F51" s="64"/>
    </row>
    <row r="52" spans="1:6" ht="17.25" customHeight="1" thickBot="1" x14ac:dyDescent="0.25">
      <c r="B52" s="8"/>
      <c r="C52" s="62" t="s">
        <v>39</v>
      </c>
      <c r="D52" s="63"/>
      <c r="E52" s="65">
        <f>E49+E50</f>
        <v>0</v>
      </c>
      <c r="F52" s="66"/>
    </row>
    <row r="53" spans="1:6" x14ac:dyDescent="0.2">
      <c r="A53" s="4" t="s">
        <v>46</v>
      </c>
      <c r="B53" s="8"/>
      <c r="E53" s="59"/>
      <c r="F53" s="59"/>
    </row>
    <row r="54" spans="1:6" x14ac:dyDescent="0.2">
      <c r="B54" s="8"/>
      <c r="E54" s="59"/>
      <c r="F54" s="59"/>
    </row>
    <row r="55" spans="1:6" x14ac:dyDescent="0.2">
      <c r="B55" s="8"/>
      <c r="E55" s="59"/>
      <c r="F55" s="59"/>
    </row>
    <row r="56" spans="1:6" x14ac:dyDescent="0.2">
      <c r="B56" s="8"/>
      <c r="E56" s="59"/>
      <c r="F56" s="59"/>
    </row>
    <row r="57" spans="1:6" x14ac:dyDescent="0.2">
      <c r="B57" s="8"/>
      <c r="E57" s="59"/>
      <c r="F57" s="59"/>
    </row>
    <row r="58" spans="1:6" x14ac:dyDescent="0.2">
      <c r="B58" s="8"/>
      <c r="E58" s="59"/>
      <c r="F58" s="59"/>
    </row>
  </sheetData>
  <sheetProtection algorithmName="SHA-512" hashValue="JvujM9RqNSNCmqKQKU1nFkWAUeyVBbseb+F/pjANjv7gMYeJSP+12yjFSh24zaewX+FKNT5aAMI45XGGJMKglA==" saltValue="1wWiUBJROibeUGqOo7eezw==" spinCount="100000" sheet="1" objects="1" scenarios="1" selectLockedCells="1"/>
  <mergeCells count="62">
    <mergeCell ref="D6:F6"/>
    <mergeCell ref="D7:F7"/>
    <mergeCell ref="A2:D2"/>
    <mergeCell ref="A3:D3"/>
    <mergeCell ref="D4:F4"/>
    <mergeCell ref="D5:F5"/>
    <mergeCell ref="B4:C4"/>
    <mergeCell ref="B5:C5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5:F45"/>
    <mergeCell ref="E46:F46"/>
    <mergeCell ref="E47:F47"/>
    <mergeCell ref="E48:F48"/>
    <mergeCell ref="E49:F49"/>
    <mergeCell ref="E57:F57"/>
    <mergeCell ref="E58:F58"/>
    <mergeCell ref="C48:D48"/>
    <mergeCell ref="C49:D49"/>
    <mergeCell ref="C50:D50"/>
    <mergeCell ref="C52:D52"/>
    <mergeCell ref="E51:F51"/>
    <mergeCell ref="E52:F52"/>
    <mergeCell ref="E53:F53"/>
    <mergeCell ref="E54:F54"/>
    <mergeCell ref="E55:F55"/>
    <mergeCell ref="E56:F56"/>
    <mergeCell ref="E50:F50"/>
  </mergeCells>
  <pageMargins left="0.45" right="0.2" top="0" bottom="0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B9DF-A881-40C5-A341-18C7F0BC6303}">
  <dimension ref="A2:F60"/>
  <sheetViews>
    <sheetView topLeftCell="A17" zoomScale="90" zoomScaleNormal="90" workbookViewId="0">
      <selection activeCell="A40" sqref="A40"/>
    </sheetView>
  </sheetViews>
  <sheetFormatPr defaultRowHeight="12.75" x14ac:dyDescent="0.2"/>
  <cols>
    <col min="1" max="1" width="30.6640625" style="4" customWidth="1"/>
    <col min="2" max="2" width="11.6640625" style="4" customWidth="1"/>
    <col min="3" max="3" width="9.5546875" style="8" customWidth="1"/>
    <col min="4" max="4" width="11.77734375" style="4" customWidth="1"/>
    <col min="5" max="5" width="8.88671875" style="4"/>
    <col min="6" max="6" width="8.21875" style="4" customWidth="1"/>
    <col min="7" max="16384" width="8.88671875" style="4"/>
  </cols>
  <sheetData>
    <row r="2" spans="1:6" ht="19.5" x14ac:dyDescent="0.3">
      <c r="A2" s="83" t="s">
        <v>0</v>
      </c>
      <c r="B2" s="83"/>
      <c r="C2" s="83"/>
      <c r="D2" s="83"/>
    </row>
    <row r="3" spans="1:6" ht="18" x14ac:dyDescent="0.25">
      <c r="A3" s="84" t="s">
        <v>1</v>
      </c>
      <c r="B3" s="84"/>
      <c r="C3" s="84"/>
      <c r="D3" s="84"/>
    </row>
    <row r="4" spans="1:6" ht="20.25" customHeight="1" thickBot="1" x14ac:dyDescent="0.25">
      <c r="B4" s="86" t="s">
        <v>154</v>
      </c>
      <c r="C4" s="86"/>
      <c r="D4" s="85"/>
      <c r="E4" s="85"/>
      <c r="F4" s="85"/>
    </row>
    <row r="5" spans="1:6" ht="20.25" customHeight="1" thickBot="1" x14ac:dyDescent="0.25">
      <c r="B5" s="87" t="s">
        <v>3</v>
      </c>
      <c r="C5" s="87"/>
      <c r="D5" s="85"/>
      <c r="E5" s="85"/>
      <c r="F5" s="85"/>
    </row>
    <row r="6" spans="1:6" ht="20.25" customHeight="1" thickBot="1" x14ac:dyDescent="0.25">
      <c r="B6" s="6"/>
      <c r="C6" s="7" t="s">
        <v>4</v>
      </c>
      <c r="D6" s="85"/>
      <c r="E6" s="85"/>
      <c r="F6" s="85"/>
    </row>
    <row r="7" spans="1:6" ht="20.25" customHeight="1" thickBot="1" x14ac:dyDescent="0.25">
      <c r="B7" s="6"/>
      <c r="C7" s="7" t="s">
        <v>5</v>
      </c>
      <c r="D7" s="85"/>
      <c r="E7" s="85"/>
      <c r="F7" s="85"/>
    </row>
    <row r="8" spans="1:6" ht="8.25" customHeight="1" thickBot="1" x14ac:dyDescent="0.25"/>
    <row r="9" spans="1:6" ht="17.25" customHeight="1" thickTop="1" thickBot="1" x14ac:dyDescent="0.25">
      <c r="A9" s="9" t="s">
        <v>6</v>
      </c>
      <c r="B9" s="10" t="s">
        <v>7</v>
      </c>
      <c r="C9" s="11" t="s">
        <v>8</v>
      </c>
      <c r="D9" s="11" t="s">
        <v>9</v>
      </c>
      <c r="E9" s="78" t="s">
        <v>10</v>
      </c>
      <c r="F9" s="79"/>
    </row>
    <row r="10" spans="1:6" ht="16.5" thickTop="1" x14ac:dyDescent="0.25">
      <c r="A10" s="12" t="s">
        <v>47</v>
      </c>
      <c r="B10" s="1"/>
      <c r="C10" s="13"/>
      <c r="D10" s="29"/>
      <c r="E10" s="80"/>
      <c r="F10" s="81"/>
    </row>
    <row r="11" spans="1:6" x14ac:dyDescent="0.2">
      <c r="A11" s="14" t="s">
        <v>49</v>
      </c>
      <c r="B11" s="2">
        <v>200</v>
      </c>
      <c r="C11" s="15"/>
      <c r="D11" s="22" t="s">
        <v>42</v>
      </c>
      <c r="E11" s="74">
        <f>B11*C11</f>
        <v>0</v>
      </c>
      <c r="F11" s="75"/>
    </row>
    <row r="12" spans="1:6" x14ac:dyDescent="0.2">
      <c r="A12" s="16" t="s">
        <v>50</v>
      </c>
      <c r="B12" s="2">
        <v>225</v>
      </c>
      <c r="C12" s="15"/>
      <c r="D12" s="22" t="s">
        <v>42</v>
      </c>
      <c r="E12" s="74">
        <f>B12*C12</f>
        <v>0</v>
      </c>
      <c r="F12" s="75"/>
    </row>
    <row r="13" spans="1:6" x14ac:dyDescent="0.2">
      <c r="A13" s="16" t="s">
        <v>51</v>
      </c>
      <c r="B13" s="2">
        <v>250</v>
      </c>
      <c r="C13" s="15"/>
      <c r="D13" s="22" t="s">
        <v>42</v>
      </c>
      <c r="E13" s="74">
        <f t="shared" ref="E13:E25" si="0">B13*C13</f>
        <v>0</v>
      </c>
      <c r="F13" s="75"/>
    </row>
    <row r="14" spans="1:6" x14ac:dyDescent="0.2">
      <c r="A14" s="16" t="s">
        <v>52</v>
      </c>
      <c r="B14" s="2">
        <v>285</v>
      </c>
      <c r="C14" s="15"/>
      <c r="D14" s="22" t="s">
        <v>42</v>
      </c>
      <c r="E14" s="74">
        <f t="shared" si="0"/>
        <v>0</v>
      </c>
      <c r="F14" s="75"/>
    </row>
    <row r="15" spans="1:6" x14ac:dyDescent="0.2">
      <c r="A15" s="16" t="s">
        <v>53</v>
      </c>
      <c r="B15" s="2">
        <v>300</v>
      </c>
      <c r="C15" s="15"/>
      <c r="D15" s="22" t="s">
        <v>42</v>
      </c>
      <c r="E15" s="74">
        <f t="shared" si="0"/>
        <v>0</v>
      </c>
      <c r="F15" s="75"/>
    </row>
    <row r="16" spans="1:6" x14ac:dyDescent="0.2">
      <c r="A16" s="16" t="s">
        <v>54</v>
      </c>
      <c r="B16" s="2">
        <v>310</v>
      </c>
      <c r="C16" s="15"/>
      <c r="D16" s="22" t="s">
        <v>42</v>
      </c>
      <c r="E16" s="74">
        <f t="shared" si="0"/>
        <v>0</v>
      </c>
      <c r="F16" s="75"/>
    </row>
    <row r="17" spans="1:6" x14ac:dyDescent="0.2">
      <c r="A17" s="16" t="s">
        <v>55</v>
      </c>
      <c r="B17" s="2">
        <v>325</v>
      </c>
      <c r="C17" s="15"/>
      <c r="D17" s="22" t="s">
        <v>42</v>
      </c>
      <c r="E17" s="74">
        <f t="shared" si="0"/>
        <v>0</v>
      </c>
      <c r="F17" s="75"/>
    </row>
    <row r="18" spans="1:6" x14ac:dyDescent="0.2">
      <c r="A18" s="16" t="s">
        <v>56</v>
      </c>
      <c r="B18" s="2">
        <v>380</v>
      </c>
      <c r="C18" s="15"/>
      <c r="D18" s="22" t="s">
        <v>42</v>
      </c>
      <c r="E18" s="74">
        <f t="shared" si="0"/>
        <v>0</v>
      </c>
      <c r="F18" s="75"/>
    </row>
    <row r="19" spans="1:6" x14ac:dyDescent="0.2">
      <c r="A19" s="16" t="s">
        <v>57</v>
      </c>
      <c r="B19" s="2">
        <v>400</v>
      </c>
      <c r="C19" s="15"/>
      <c r="D19" s="22" t="s">
        <v>42</v>
      </c>
      <c r="E19" s="74">
        <f t="shared" si="0"/>
        <v>0</v>
      </c>
      <c r="F19" s="75"/>
    </row>
    <row r="20" spans="1:6" x14ac:dyDescent="0.2">
      <c r="A20" s="16" t="s">
        <v>58</v>
      </c>
      <c r="B20" s="2">
        <v>525</v>
      </c>
      <c r="C20" s="15"/>
      <c r="D20" s="22" t="s">
        <v>42</v>
      </c>
      <c r="E20" s="74">
        <f t="shared" si="0"/>
        <v>0</v>
      </c>
      <c r="F20" s="75"/>
    </row>
    <row r="21" spans="1:6" x14ac:dyDescent="0.2">
      <c r="A21" s="16" t="s">
        <v>59</v>
      </c>
      <c r="B21" s="2">
        <v>600</v>
      </c>
      <c r="C21" s="15"/>
      <c r="D21" s="22" t="s">
        <v>42</v>
      </c>
      <c r="E21" s="74">
        <f t="shared" si="0"/>
        <v>0</v>
      </c>
      <c r="F21" s="75"/>
    </row>
    <row r="22" spans="1:6" x14ac:dyDescent="0.2">
      <c r="A22" s="16" t="s">
        <v>60</v>
      </c>
      <c r="B22" s="2">
        <v>610</v>
      </c>
      <c r="C22" s="15"/>
      <c r="D22" s="22" t="s">
        <v>42</v>
      </c>
      <c r="E22" s="74">
        <f t="shared" si="0"/>
        <v>0</v>
      </c>
      <c r="F22" s="75"/>
    </row>
    <row r="23" spans="1:6" x14ac:dyDescent="0.2">
      <c r="A23" s="16" t="s">
        <v>61</v>
      </c>
      <c r="B23" s="2">
        <v>625</v>
      </c>
      <c r="C23" s="15"/>
      <c r="D23" s="22" t="s">
        <v>42</v>
      </c>
      <c r="E23" s="74">
        <f t="shared" si="0"/>
        <v>0</v>
      </c>
      <c r="F23" s="75"/>
    </row>
    <row r="24" spans="1:6" x14ac:dyDescent="0.2">
      <c r="A24" s="16" t="s">
        <v>62</v>
      </c>
      <c r="B24" s="2">
        <v>700</v>
      </c>
      <c r="C24" s="15"/>
      <c r="D24" s="22" t="s">
        <v>42</v>
      </c>
      <c r="E24" s="74">
        <f t="shared" si="0"/>
        <v>0</v>
      </c>
      <c r="F24" s="75"/>
    </row>
    <row r="25" spans="1:6" x14ac:dyDescent="0.2">
      <c r="A25" s="16" t="s">
        <v>63</v>
      </c>
      <c r="B25" s="2">
        <v>750</v>
      </c>
      <c r="C25" s="15"/>
      <c r="D25" s="22" t="s">
        <v>42</v>
      </c>
      <c r="E25" s="74">
        <f t="shared" si="0"/>
        <v>0</v>
      </c>
      <c r="F25" s="75"/>
    </row>
    <row r="26" spans="1:6" x14ac:dyDescent="0.2">
      <c r="A26" s="16"/>
      <c r="B26" s="2"/>
      <c r="C26" s="15"/>
      <c r="D26" s="22"/>
      <c r="E26" s="74"/>
      <c r="F26" s="75"/>
    </row>
    <row r="27" spans="1:6" x14ac:dyDescent="0.2">
      <c r="A27" s="16" t="s">
        <v>64</v>
      </c>
      <c r="B27" s="2">
        <v>1000</v>
      </c>
      <c r="C27" s="15"/>
      <c r="D27" s="22" t="s">
        <v>42</v>
      </c>
      <c r="E27" s="74">
        <f>B27*C27</f>
        <v>0</v>
      </c>
      <c r="F27" s="75"/>
    </row>
    <row r="28" spans="1:6" x14ac:dyDescent="0.2">
      <c r="A28" s="16"/>
      <c r="B28" s="2"/>
      <c r="C28" s="15"/>
      <c r="D28" s="22"/>
      <c r="E28" s="74"/>
      <c r="F28" s="75"/>
    </row>
    <row r="29" spans="1:6" x14ac:dyDescent="0.2">
      <c r="A29" s="16" t="s">
        <v>65</v>
      </c>
      <c r="B29" s="2">
        <v>10000</v>
      </c>
      <c r="C29" s="15"/>
      <c r="D29" s="22" t="s">
        <v>43</v>
      </c>
      <c r="E29" s="74">
        <f t="shared" ref="E29:E45" si="1">B29*C29</f>
        <v>0</v>
      </c>
      <c r="F29" s="75"/>
    </row>
    <row r="30" spans="1:6" x14ac:dyDescent="0.2">
      <c r="A30" s="16" t="s">
        <v>66</v>
      </c>
      <c r="B30" s="2">
        <v>12000</v>
      </c>
      <c r="C30" s="15"/>
      <c r="D30" s="22" t="s">
        <v>43</v>
      </c>
      <c r="E30" s="74">
        <f t="shared" si="1"/>
        <v>0</v>
      </c>
      <c r="F30" s="75"/>
    </row>
    <row r="31" spans="1:6" x14ac:dyDescent="0.2">
      <c r="A31" s="16" t="s">
        <v>164</v>
      </c>
      <c r="B31" s="2">
        <v>15000</v>
      </c>
      <c r="C31" s="15"/>
      <c r="D31" s="22" t="s">
        <v>43</v>
      </c>
      <c r="E31" s="74">
        <f t="shared" si="1"/>
        <v>0</v>
      </c>
      <c r="F31" s="75"/>
    </row>
    <row r="32" spans="1:6" x14ac:dyDescent="0.2">
      <c r="A32" s="16" t="s">
        <v>67</v>
      </c>
      <c r="B32" s="2">
        <v>18000</v>
      </c>
      <c r="C32" s="15"/>
      <c r="D32" s="22" t="s">
        <v>43</v>
      </c>
      <c r="E32" s="74">
        <f t="shared" si="1"/>
        <v>0</v>
      </c>
      <c r="F32" s="75"/>
    </row>
    <row r="33" spans="1:6" x14ac:dyDescent="0.2">
      <c r="A33" s="16" t="s">
        <v>68</v>
      </c>
      <c r="B33" s="2">
        <v>22000</v>
      </c>
      <c r="C33" s="15"/>
      <c r="D33" s="22" t="s">
        <v>43</v>
      </c>
      <c r="E33" s="74">
        <f t="shared" si="1"/>
        <v>0</v>
      </c>
      <c r="F33" s="75"/>
    </row>
    <row r="34" spans="1:6" x14ac:dyDescent="0.2">
      <c r="A34" s="16" t="s">
        <v>69</v>
      </c>
      <c r="B34" s="2">
        <v>8000</v>
      </c>
      <c r="C34" s="15"/>
      <c r="D34" s="22" t="s">
        <v>43</v>
      </c>
      <c r="E34" s="74">
        <f t="shared" si="1"/>
        <v>0</v>
      </c>
      <c r="F34" s="75"/>
    </row>
    <row r="35" spans="1:6" x14ac:dyDescent="0.2">
      <c r="A35" s="16" t="s">
        <v>70</v>
      </c>
      <c r="B35" s="2">
        <v>12000</v>
      </c>
      <c r="C35" s="15"/>
      <c r="D35" s="22" t="s">
        <v>43</v>
      </c>
      <c r="E35" s="74">
        <f t="shared" si="1"/>
        <v>0</v>
      </c>
      <c r="F35" s="75"/>
    </row>
    <row r="36" spans="1:6" x14ac:dyDescent="0.2">
      <c r="A36" s="16" t="s">
        <v>71</v>
      </c>
      <c r="B36" s="2">
        <v>15000</v>
      </c>
      <c r="C36" s="15"/>
      <c r="D36" s="22" t="s">
        <v>43</v>
      </c>
      <c r="E36" s="74">
        <f t="shared" si="1"/>
        <v>0</v>
      </c>
      <c r="F36" s="75"/>
    </row>
    <row r="37" spans="1:6" x14ac:dyDescent="0.2">
      <c r="A37" s="16" t="s">
        <v>72</v>
      </c>
      <c r="B37" s="2">
        <v>18000</v>
      </c>
      <c r="C37" s="15"/>
      <c r="D37" s="22" t="s">
        <v>43</v>
      </c>
      <c r="E37" s="74">
        <f t="shared" si="1"/>
        <v>0</v>
      </c>
      <c r="F37" s="75"/>
    </row>
    <row r="38" spans="1:6" x14ac:dyDescent="0.2">
      <c r="A38" s="16" t="s">
        <v>73</v>
      </c>
      <c r="B38" s="2">
        <v>15000</v>
      </c>
      <c r="C38" s="15"/>
      <c r="D38" s="22" t="s">
        <v>43</v>
      </c>
      <c r="E38" s="74">
        <f t="shared" si="1"/>
        <v>0</v>
      </c>
      <c r="F38" s="75"/>
    </row>
    <row r="39" spans="1:6" x14ac:dyDescent="0.2">
      <c r="A39" s="16" t="s">
        <v>74</v>
      </c>
      <c r="B39" s="2">
        <v>13000</v>
      </c>
      <c r="C39" s="15"/>
      <c r="D39" s="22" t="s">
        <v>43</v>
      </c>
      <c r="E39" s="74">
        <f t="shared" si="1"/>
        <v>0</v>
      </c>
      <c r="F39" s="75"/>
    </row>
    <row r="40" spans="1:6" x14ac:dyDescent="0.2">
      <c r="A40" s="16" t="s">
        <v>75</v>
      </c>
      <c r="B40" s="2">
        <v>10000</v>
      </c>
      <c r="C40" s="15"/>
      <c r="D40" s="22" t="s">
        <v>43</v>
      </c>
      <c r="E40" s="74">
        <f t="shared" si="1"/>
        <v>0</v>
      </c>
      <c r="F40" s="75"/>
    </row>
    <row r="41" spans="1:6" x14ac:dyDescent="0.2">
      <c r="A41" s="16" t="s">
        <v>76</v>
      </c>
      <c r="B41" s="2">
        <v>800</v>
      </c>
      <c r="C41" s="15"/>
      <c r="D41" s="22" t="s">
        <v>43</v>
      </c>
      <c r="E41" s="74">
        <f t="shared" si="1"/>
        <v>0</v>
      </c>
      <c r="F41" s="75"/>
    </row>
    <row r="42" spans="1:6" x14ac:dyDescent="0.2">
      <c r="A42" s="16" t="s">
        <v>77</v>
      </c>
      <c r="B42" s="2">
        <v>1000</v>
      </c>
      <c r="C42" s="15"/>
      <c r="D42" s="22" t="s">
        <v>43</v>
      </c>
      <c r="E42" s="74">
        <f t="shared" si="1"/>
        <v>0</v>
      </c>
      <c r="F42" s="75"/>
    </row>
    <row r="43" spans="1:6" x14ac:dyDescent="0.2">
      <c r="A43" s="16" t="s">
        <v>78</v>
      </c>
      <c r="B43" s="2">
        <v>2000</v>
      </c>
      <c r="C43" s="15"/>
      <c r="D43" s="22" t="s">
        <v>43</v>
      </c>
      <c r="E43" s="74">
        <f t="shared" si="1"/>
        <v>0</v>
      </c>
      <c r="F43" s="75"/>
    </row>
    <row r="44" spans="1:6" x14ac:dyDescent="0.2">
      <c r="A44" s="16" t="s">
        <v>79</v>
      </c>
      <c r="B44" s="2">
        <v>4000</v>
      </c>
      <c r="C44" s="15"/>
      <c r="D44" s="22" t="s">
        <v>43</v>
      </c>
      <c r="E44" s="74">
        <f t="shared" si="1"/>
        <v>0</v>
      </c>
      <c r="F44" s="75"/>
    </row>
    <row r="45" spans="1:6" x14ac:dyDescent="0.2">
      <c r="A45" s="24" t="s">
        <v>157</v>
      </c>
      <c r="B45" s="2">
        <v>5000</v>
      </c>
      <c r="C45" s="15"/>
      <c r="D45" s="22" t="s">
        <v>43</v>
      </c>
      <c r="E45" s="74">
        <f t="shared" si="1"/>
        <v>0</v>
      </c>
      <c r="F45" s="75"/>
    </row>
    <row r="46" spans="1:6" x14ac:dyDescent="0.2">
      <c r="A46" s="24"/>
      <c r="B46" s="2"/>
      <c r="C46" s="15"/>
      <c r="D46" s="22"/>
      <c r="E46" s="74"/>
      <c r="F46" s="75"/>
    </row>
    <row r="47" spans="1:6" ht="13.5" thickBot="1" x14ac:dyDescent="0.25">
      <c r="A47" s="18"/>
      <c r="B47" s="3"/>
      <c r="C47" s="15"/>
      <c r="D47" s="23"/>
      <c r="E47" s="88"/>
      <c r="F47" s="89"/>
    </row>
    <row r="48" spans="1:6" ht="15.75" thickTop="1" thickBot="1" x14ac:dyDescent="0.25">
      <c r="A48" s="20" t="s">
        <v>159</v>
      </c>
      <c r="B48" s="27"/>
      <c r="C48" s="28"/>
      <c r="D48" s="28"/>
      <c r="E48" s="70">
        <f>SUM(E11:E47)</f>
        <v>0</v>
      </c>
      <c r="F48" s="71"/>
    </row>
    <row r="49" spans="1:6" ht="15" thickTop="1" x14ac:dyDescent="0.2">
      <c r="B49" s="8"/>
      <c r="E49" s="64"/>
      <c r="F49" s="64"/>
    </row>
    <row r="50" spans="1:6" ht="14.25" x14ac:dyDescent="0.2">
      <c r="B50" s="8"/>
      <c r="C50" s="60" t="s">
        <v>37</v>
      </c>
      <c r="D50" s="61"/>
      <c r="E50" s="67">
        <f>E48*0.05</f>
        <v>0</v>
      </c>
      <c r="F50" s="67"/>
    </row>
    <row r="51" spans="1:6" ht="14.25" x14ac:dyDescent="0.2">
      <c r="B51" s="8"/>
      <c r="C51" s="60" t="s">
        <v>36</v>
      </c>
      <c r="D51" s="61"/>
      <c r="E51" s="67">
        <f>E48+E50</f>
        <v>0</v>
      </c>
      <c r="F51" s="67"/>
    </row>
    <row r="52" spans="1:6" ht="14.25" x14ac:dyDescent="0.2">
      <c r="A52" s="4" t="s">
        <v>45</v>
      </c>
      <c r="B52" s="8"/>
      <c r="C52" s="60" t="s">
        <v>38</v>
      </c>
      <c r="D52" s="61"/>
      <c r="E52" s="67">
        <f>E51*0.1</f>
        <v>0</v>
      </c>
      <c r="F52" s="67"/>
    </row>
    <row r="53" spans="1:6" ht="15" thickBot="1" x14ac:dyDescent="0.25">
      <c r="B53" s="8"/>
      <c r="E53" s="64"/>
      <c r="F53" s="64"/>
    </row>
    <row r="54" spans="1:6" ht="17.25" customHeight="1" thickBot="1" x14ac:dyDescent="0.25">
      <c r="B54" s="8"/>
      <c r="C54" s="62" t="s">
        <v>48</v>
      </c>
      <c r="D54" s="63"/>
      <c r="E54" s="65">
        <f>E51+E52</f>
        <v>0</v>
      </c>
      <c r="F54" s="66"/>
    </row>
    <row r="55" spans="1:6" x14ac:dyDescent="0.2">
      <c r="A55" s="4" t="s">
        <v>46</v>
      </c>
      <c r="B55" s="8"/>
      <c r="E55" s="59"/>
      <c r="F55" s="59"/>
    </row>
    <row r="56" spans="1:6" x14ac:dyDescent="0.2">
      <c r="B56" s="8"/>
      <c r="E56" s="59"/>
      <c r="F56" s="59"/>
    </row>
    <row r="57" spans="1:6" x14ac:dyDescent="0.2">
      <c r="B57" s="8"/>
      <c r="E57" s="59"/>
      <c r="F57" s="59"/>
    </row>
    <row r="58" spans="1:6" x14ac:dyDescent="0.2">
      <c r="B58" s="8"/>
      <c r="E58" s="59"/>
      <c r="F58" s="59"/>
    </row>
    <row r="59" spans="1:6" x14ac:dyDescent="0.2">
      <c r="B59" s="8"/>
      <c r="E59" s="59"/>
      <c r="F59" s="59"/>
    </row>
    <row r="60" spans="1:6" x14ac:dyDescent="0.2">
      <c r="B60" s="8"/>
      <c r="E60" s="59"/>
      <c r="F60" s="59"/>
    </row>
  </sheetData>
  <sheetProtection algorithmName="SHA-512" hashValue="UQzzU5RKB0EuXt/1c7QiftRtfK2HTRcETKwOb1fkoK/80wcvd9W58HxFghFPYeTjcc+CUqapxWDHt/Do3vrYXA==" saltValue="Enlqmtx30AIsbYN91PcEcg==" spinCount="100000" sheet="1" objects="1" scenarios="1" selectLockedCells="1"/>
  <mergeCells count="64">
    <mergeCell ref="A2:D2"/>
    <mergeCell ref="A3:D3"/>
    <mergeCell ref="D4:F4"/>
    <mergeCell ref="D5:F5"/>
    <mergeCell ref="E11:F11"/>
    <mergeCell ref="B4:C4"/>
    <mergeCell ref="B5:C5"/>
    <mergeCell ref="E13:F13"/>
    <mergeCell ref="D6:F6"/>
    <mergeCell ref="D7:F7"/>
    <mergeCell ref="E9:F9"/>
    <mergeCell ref="E10:F10"/>
    <mergeCell ref="E12:F12"/>
    <mergeCell ref="E18:F18"/>
    <mergeCell ref="E19:F19"/>
    <mergeCell ref="E14:F14"/>
    <mergeCell ref="E15:F15"/>
    <mergeCell ref="E16:F16"/>
    <mergeCell ref="E17:F17"/>
    <mergeCell ref="E23:F23"/>
    <mergeCell ref="E24:F24"/>
    <mergeCell ref="E25:F25"/>
    <mergeCell ref="E20:F20"/>
    <mergeCell ref="E21:F21"/>
    <mergeCell ref="E22:F22"/>
    <mergeCell ref="E29:F29"/>
    <mergeCell ref="E30:F30"/>
    <mergeCell ref="E31:F31"/>
    <mergeCell ref="E26:F26"/>
    <mergeCell ref="E27:F27"/>
    <mergeCell ref="E28:F28"/>
    <mergeCell ref="E35:F35"/>
    <mergeCell ref="E36:F36"/>
    <mergeCell ref="E37:F37"/>
    <mergeCell ref="E32:F32"/>
    <mergeCell ref="E33:F33"/>
    <mergeCell ref="E34:F34"/>
    <mergeCell ref="E41:F41"/>
    <mergeCell ref="E42:F42"/>
    <mergeCell ref="E43:F43"/>
    <mergeCell ref="E38:F38"/>
    <mergeCell ref="E39:F39"/>
    <mergeCell ref="E40:F40"/>
    <mergeCell ref="E44:F44"/>
    <mergeCell ref="E47:F47"/>
    <mergeCell ref="E48:F48"/>
    <mergeCell ref="E45:F45"/>
    <mergeCell ref="E46:F46"/>
    <mergeCell ref="E49:F49"/>
    <mergeCell ref="C50:D50"/>
    <mergeCell ref="E50:F50"/>
    <mergeCell ref="C51:D51"/>
    <mergeCell ref="E51:F51"/>
    <mergeCell ref="C52:D52"/>
    <mergeCell ref="E52:F52"/>
    <mergeCell ref="E53:F53"/>
    <mergeCell ref="C54:D54"/>
    <mergeCell ref="E54:F54"/>
    <mergeCell ref="E58:F58"/>
    <mergeCell ref="E59:F59"/>
    <mergeCell ref="E60:F60"/>
    <mergeCell ref="E55:F55"/>
    <mergeCell ref="E56:F56"/>
    <mergeCell ref="E57:F57"/>
  </mergeCells>
  <pageMargins left="0.45" right="0.2" top="0" bottom="0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C410-6B09-4F33-AAB0-3B5F7587E6C4}">
  <dimension ref="A2:F60"/>
  <sheetViews>
    <sheetView topLeftCell="A9" zoomScale="80" zoomScaleNormal="80" workbookViewId="0">
      <selection activeCell="G47" sqref="G47"/>
    </sheetView>
  </sheetViews>
  <sheetFormatPr defaultRowHeight="12.75" x14ac:dyDescent="0.2"/>
  <cols>
    <col min="1" max="1" width="30.6640625" style="4" customWidth="1"/>
    <col min="2" max="2" width="12.33203125" style="4" customWidth="1"/>
    <col min="3" max="3" width="8.77734375" style="8" customWidth="1"/>
    <col min="4" max="4" width="10.21875" style="4" customWidth="1"/>
    <col min="5" max="5" width="8.88671875" style="4"/>
    <col min="6" max="6" width="8.21875" style="4" customWidth="1"/>
    <col min="7" max="16384" width="8.88671875" style="4"/>
  </cols>
  <sheetData>
    <row r="2" spans="1:6" ht="19.5" x14ac:dyDescent="0.3">
      <c r="A2" s="83" t="s">
        <v>0</v>
      </c>
      <c r="B2" s="83"/>
      <c r="C2" s="83"/>
      <c r="D2" s="83"/>
    </row>
    <row r="3" spans="1:6" ht="18" x14ac:dyDescent="0.25">
      <c r="A3" s="84" t="s">
        <v>1</v>
      </c>
      <c r="B3" s="84"/>
      <c r="C3" s="84"/>
      <c r="D3" s="84"/>
    </row>
    <row r="4" spans="1:6" ht="20.25" customHeight="1" thickBot="1" x14ac:dyDescent="0.25">
      <c r="B4" s="86" t="s">
        <v>154</v>
      </c>
      <c r="C4" s="86"/>
      <c r="D4" s="85"/>
      <c r="E4" s="85"/>
      <c r="F4" s="85"/>
    </row>
    <row r="5" spans="1:6" ht="20.25" customHeight="1" thickBot="1" x14ac:dyDescent="0.25">
      <c r="B5" s="87" t="s">
        <v>3</v>
      </c>
      <c r="C5" s="87"/>
      <c r="D5" s="85"/>
      <c r="E5" s="85"/>
      <c r="F5" s="85"/>
    </row>
    <row r="6" spans="1:6" ht="20.25" customHeight="1" thickBot="1" x14ac:dyDescent="0.25">
      <c r="B6" s="6"/>
      <c r="C6" s="7" t="s">
        <v>4</v>
      </c>
      <c r="D6" s="85"/>
      <c r="E6" s="85"/>
      <c r="F6" s="85"/>
    </row>
    <row r="7" spans="1:6" ht="20.25" customHeight="1" thickBot="1" x14ac:dyDescent="0.25">
      <c r="B7" s="6"/>
      <c r="C7" s="7" t="s">
        <v>5</v>
      </c>
      <c r="D7" s="85"/>
      <c r="E7" s="85"/>
      <c r="F7" s="85"/>
    </row>
    <row r="8" spans="1:6" ht="8.25" customHeight="1" thickBot="1" x14ac:dyDescent="0.25"/>
    <row r="9" spans="1:6" ht="17.25" customHeight="1" thickTop="1" thickBot="1" x14ac:dyDescent="0.25">
      <c r="A9" s="9" t="s">
        <v>6</v>
      </c>
      <c r="B9" s="10" t="s">
        <v>7</v>
      </c>
      <c r="C9" s="11" t="s">
        <v>8</v>
      </c>
      <c r="D9" s="11" t="s">
        <v>9</v>
      </c>
      <c r="E9" s="78" t="s">
        <v>10</v>
      </c>
      <c r="F9" s="79"/>
    </row>
    <row r="10" spans="1:6" ht="16.5" thickTop="1" x14ac:dyDescent="0.25">
      <c r="A10" s="12" t="s">
        <v>80</v>
      </c>
      <c r="B10" s="1"/>
      <c r="C10" s="13"/>
      <c r="D10" s="29"/>
      <c r="E10" s="80"/>
      <c r="F10" s="81"/>
    </row>
    <row r="11" spans="1:6" x14ac:dyDescent="0.2">
      <c r="A11" s="14" t="s">
        <v>81</v>
      </c>
      <c r="B11" s="2">
        <v>55</v>
      </c>
      <c r="C11" s="15"/>
      <c r="D11" s="22" t="s">
        <v>42</v>
      </c>
      <c r="E11" s="74">
        <f>B11*C11</f>
        <v>0</v>
      </c>
      <c r="F11" s="75"/>
    </row>
    <row r="12" spans="1:6" x14ac:dyDescent="0.2">
      <c r="A12" s="16" t="s">
        <v>82</v>
      </c>
      <c r="B12" s="2">
        <v>60</v>
      </c>
      <c r="C12" s="15"/>
      <c r="D12" s="22" t="s">
        <v>42</v>
      </c>
      <c r="E12" s="74">
        <f>B12*C12</f>
        <v>0</v>
      </c>
      <c r="F12" s="75"/>
    </row>
    <row r="13" spans="1:6" x14ac:dyDescent="0.2">
      <c r="A13" s="16" t="s">
        <v>83</v>
      </c>
      <c r="B13" s="2">
        <v>75</v>
      </c>
      <c r="C13" s="15"/>
      <c r="D13" s="22" t="s">
        <v>42</v>
      </c>
      <c r="E13" s="74">
        <f t="shared" ref="E13:E36" si="0">B13*C13</f>
        <v>0</v>
      </c>
      <c r="F13" s="75"/>
    </row>
    <row r="14" spans="1:6" x14ac:dyDescent="0.2">
      <c r="A14" s="16" t="s">
        <v>84</v>
      </c>
      <c r="B14" s="2">
        <v>80</v>
      </c>
      <c r="C14" s="15"/>
      <c r="D14" s="22" t="s">
        <v>42</v>
      </c>
      <c r="E14" s="74">
        <f t="shared" si="0"/>
        <v>0</v>
      </c>
      <c r="F14" s="75"/>
    </row>
    <row r="15" spans="1:6" x14ac:dyDescent="0.2">
      <c r="A15" s="16" t="s">
        <v>85</v>
      </c>
      <c r="B15" s="2">
        <v>90</v>
      </c>
      <c r="C15" s="15"/>
      <c r="D15" s="22" t="s">
        <v>42</v>
      </c>
      <c r="E15" s="74">
        <f t="shared" si="0"/>
        <v>0</v>
      </c>
      <c r="F15" s="75"/>
    </row>
    <row r="16" spans="1:6" x14ac:dyDescent="0.2">
      <c r="A16" s="16" t="s">
        <v>86</v>
      </c>
      <c r="B16" s="2">
        <v>95</v>
      </c>
      <c r="C16" s="15"/>
      <c r="D16" s="22" t="s">
        <v>42</v>
      </c>
      <c r="E16" s="74">
        <f t="shared" si="0"/>
        <v>0</v>
      </c>
      <c r="F16" s="75"/>
    </row>
    <row r="17" spans="1:6" x14ac:dyDescent="0.2">
      <c r="A17" s="16" t="s">
        <v>87</v>
      </c>
      <c r="B17" s="2">
        <v>100</v>
      </c>
      <c r="C17" s="15"/>
      <c r="D17" s="22" t="s">
        <v>42</v>
      </c>
      <c r="E17" s="74">
        <f t="shared" si="0"/>
        <v>0</v>
      </c>
      <c r="F17" s="75"/>
    </row>
    <row r="18" spans="1:6" x14ac:dyDescent="0.2">
      <c r="A18" s="16" t="s">
        <v>88</v>
      </c>
      <c r="B18" s="2">
        <v>125</v>
      </c>
      <c r="C18" s="15"/>
      <c r="D18" s="22" t="s">
        <v>42</v>
      </c>
      <c r="E18" s="74">
        <f t="shared" si="0"/>
        <v>0</v>
      </c>
      <c r="F18" s="75"/>
    </row>
    <row r="19" spans="1:6" x14ac:dyDescent="0.2">
      <c r="A19" s="16" t="s">
        <v>89</v>
      </c>
      <c r="B19" s="2">
        <v>150</v>
      </c>
      <c r="C19" s="15"/>
      <c r="D19" s="22" t="s">
        <v>42</v>
      </c>
      <c r="E19" s="74">
        <f t="shared" si="0"/>
        <v>0</v>
      </c>
      <c r="F19" s="75"/>
    </row>
    <row r="20" spans="1:6" x14ac:dyDescent="0.2">
      <c r="A20" s="16" t="s">
        <v>90</v>
      </c>
      <c r="B20" s="2">
        <v>175</v>
      </c>
      <c r="C20" s="15"/>
      <c r="D20" s="22" t="s">
        <v>42</v>
      </c>
      <c r="E20" s="74">
        <f t="shared" si="0"/>
        <v>0</v>
      </c>
      <c r="F20" s="75"/>
    </row>
    <row r="21" spans="1:6" x14ac:dyDescent="0.2">
      <c r="A21" s="16" t="s">
        <v>91</v>
      </c>
      <c r="B21" s="2">
        <v>200</v>
      </c>
      <c r="C21" s="15"/>
      <c r="D21" s="22" t="s">
        <v>42</v>
      </c>
      <c r="E21" s="74">
        <f t="shared" si="0"/>
        <v>0</v>
      </c>
      <c r="F21" s="75"/>
    </row>
    <row r="22" spans="1:6" x14ac:dyDescent="0.2">
      <c r="A22" s="16" t="s">
        <v>92</v>
      </c>
      <c r="B22" s="2">
        <v>285</v>
      </c>
      <c r="C22" s="15"/>
      <c r="D22" s="22" t="s">
        <v>42</v>
      </c>
      <c r="E22" s="74">
        <f t="shared" si="0"/>
        <v>0</v>
      </c>
      <c r="F22" s="75"/>
    </row>
    <row r="23" spans="1:6" x14ac:dyDescent="0.2">
      <c r="A23" s="16"/>
      <c r="B23" s="2"/>
      <c r="C23" s="15"/>
      <c r="D23" s="22"/>
      <c r="E23" s="74"/>
      <c r="F23" s="75"/>
    </row>
    <row r="24" spans="1:6" x14ac:dyDescent="0.2">
      <c r="A24" s="16" t="s">
        <v>93</v>
      </c>
      <c r="B24" s="2">
        <v>10000</v>
      </c>
      <c r="C24" s="15"/>
      <c r="D24" s="22" t="s">
        <v>43</v>
      </c>
      <c r="E24" s="74">
        <f t="shared" si="0"/>
        <v>0</v>
      </c>
      <c r="F24" s="75"/>
    </row>
    <row r="25" spans="1:6" x14ac:dyDescent="0.2">
      <c r="A25" s="16" t="s">
        <v>94</v>
      </c>
      <c r="B25" s="2">
        <v>15000</v>
      </c>
      <c r="C25" s="15"/>
      <c r="D25" s="22" t="s">
        <v>43</v>
      </c>
      <c r="E25" s="74">
        <f t="shared" si="0"/>
        <v>0</v>
      </c>
      <c r="F25" s="75"/>
    </row>
    <row r="26" spans="1:6" x14ac:dyDescent="0.2">
      <c r="A26" s="16" t="s">
        <v>95</v>
      </c>
      <c r="B26" s="2">
        <v>18000</v>
      </c>
      <c r="C26" s="15"/>
      <c r="D26" s="22" t="s">
        <v>43</v>
      </c>
      <c r="E26" s="74">
        <f t="shared" si="0"/>
        <v>0</v>
      </c>
      <c r="F26" s="75"/>
    </row>
    <row r="27" spans="1:6" x14ac:dyDescent="0.2">
      <c r="A27" s="16"/>
      <c r="B27" s="2"/>
      <c r="C27" s="15"/>
      <c r="D27" s="22"/>
      <c r="E27" s="74"/>
      <c r="F27" s="75"/>
    </row>
    <row r="28" spans="1:6" x14ac:dyDescent="0.2">
      <c r="A28" s="16" t="s">
        <v>96</v>
      </c>
      <c r="B28" s="2">
        <v>12000</v>
      </c>
      <c r="C28" s="15"/>
      <c r="D28" s="22" t="s">
        <v>43</v>
      </c>
      <c r="E28" s="74">
        <f t="shared" si="0"/>
        <v>0</v>
      </c>
      <c r="F28" s="75"/>
    </row>
    <row r="29" spans="1:6" x14ac:dyDescent="0.2">
      <c r="A29" s="16" t="s">
        <v>97</v>
      </c>
      <c r="B29" s="2">
        <v>3000</v>
      </c>
      <c r="C29" s="15"/>
      <c r="D29" s="22" t="s">
        <v>43</v>
      </c>
      <c r="E29" s="74">
        <f t="shared" si="0"/>
        <v>0</v>
      </c>
      <c r="F29" s="75"/>
    </row>
    <row r="30" spans="1:6" x14ac:dyDescent="0.2">
      <c r="A30" s="16" t="s">
        <v>98</v>
      </c>
      <c r="B30" s="2">
        <v>5000</v>
      </c>
      <c r="C30" s="15"/>
      <c r="D30" s="22" t="s">
        <v>43</v>
      </c>
      <c r="E30" s="74">
        <f t="shared" si="0"/>
        <v>0</v>
      </c>
      <c r="F30" s="75"/>
    </row>
    <row r="31" spans="1:6" x14ac:dyDescent="0.2">
      <c r="A31" s="16" t="s">
        <v>99</v>
      </c>
      <c r="B31" s="2">
        <v>2000</v>
      </c>
      <c r="C31" s="15"/>
      <c r="D31" s="22" t="s">
        <v>43</v>
      </c>
      <c r="E31" s="74">
        <f t="shared" si="0"/>
        <v>0</v>
      </c>
      <c r="F31" s="75"/>
    </row>
    <row r="32" spans="1:6" x14ac:dyDescent="0.2">
      <c r="A32" s="16" t="s">
        <v>100</v>
      </c>
      <c r="B32" s="2">
        <v>2000</v>
      </c>
      <c r="C32" s="15"/>
      <c r="D32" s="22" t="s">
        <v>43</v>
      </c>
      <c r="E32" s="74">
        <f t="shared" si="0"/>
        <v>0</v>
      </c>
      <c r="F32" s="75"/>
    </row>
    <row r="33" spans="1:6" x14ac:dyDescent="0.2">
      <c r="A33" s="16" t="s">
        <v>101</v>
      </c>
      <c r="B33" s="2">
        <v>800</v>
      </c>
      <c r="C33" s="15"/>
      <c r="D33" s="22" t="s">
        <v>43</v>
      </c>
      <c r="E33" s="74">
        <f t="shared" si="0"/>
        <v>0</v>
      </c>
      <c r="F33" s="75"/>
    </row>
    <row r="34" spans="1:6" x14ac:dyDescent="0.2">
      <c r="A34" s="16" t="s">
        <v>102</v>
      </c>
      <c r="B34" s="2">
        <v>500</v>
      </c>
      <c r="C34" s="15"/>
      <c r="D34" s="22" t="s">
        <v>43</v>
      </c>
      <c r="E34" s="74">
        <f t="shared" si="0"/>
        <v>0</v>
      </c>
      <c r="F34" s="75"/>
    </row>
    <row r="35" spans="1:6" x14ac:dyDescent="0.2">
      <c r="A35" s="16" t="s">
        <v>103</v>
      </c>
      <c r="B35" s="2">
        <v>100</v>
      </c>
      <c r="C35" s="15"/>
      <c r="D35" s="22" t="s">
        <v>42</v>
      </c>
      <c r="E35" s="74">
        <f t="shared" si="0"/>
        <v>0</v>
      </c>
      <c r="F35" s="75"/>
    </row>
    <row r="36" spans="1:6" x14ac:dyDescent="0.2">
      <c r="A36" s="16" t="s">
        <v>104</v>
      </c>
      <c r="B36" s="2">
        <v>15</v>
      </c>
      <c r="C36" s="15"/>
      <c r="D36" s="22" t="s">
        <v>41</v>
      </c>
      <c r="E36" s="74">
        <f t="shared" si="0"/>
        <v>0</v>
      </c>
      <c r="F36" s="75"/>
    </row>
    <row r="37" spans="1:6" x14ac:dyDescent="0.2">
      <c r="A37" s="16"/>
      <c r="B37" s="2"/>
      <c r="C37" s="15"/>
      <c r="D37" s="22"/>
      <c r="E37" s="72"/>
      <c r="F37" s="73"/>
    </row>
    <row r="38" spans="1:6" x14ac:dyDescent="0.2">
      <c r="A38" s="16"/>
      <c r="B38" s="2"/>
      <c r="C38" s="15"/>
      <c r="D38" s="22"/>
      <c r="E38" s="72"/>
      <c r="F38" s="73"/>
    </row>
    <row r="39" spans="1:6" x14ac:dyDescent="0.2">
      <c r="A39" s="16"/>
      <c r="B39" s="2"/>
      <c r="C39" s="15"/>
      <c r="D39" s="22"/>
      <c r="E39" s="72"/>
      <c r="F39" s="73"/>
    </row>
    <row r="40" spans="1:6" x14ac:dyDescent="0.2">
      <c r="A40" s="16"/>
      <c r="B40" s="2"/>
      <c r="C40" s="15"/>
      <c r="D40" s="22"/>
      <c r="E40" s="72"/>
      <c r="F40" s="73"/>
    </row>
    <row r="41" spans="1:6" x14ac:dyDescent="0.2">
      <c r="A41" s="16"/>
      <c r="B41" s="2"/>
      <c r="C41" s="15"/>
      <c r="D41" s="22"/>
      <c r="E41" s="72"/>
      <c r="F41" s="73"/>
    </row>
    <row r="42" spans="1:6" x14ac:dyDescent="0.2">
      <c r="A42" s="16"/>
      <c r="B42" s="2"/>
      <c r="C42" s="15"/>
      <c r="D42" s="22"/>
      <c r="E42" s="72"/>
      <c r="F42" s="73"/>
    </row>
    <row r="43" spans="1:6" x14ac:dyDescent="0.2">
      <c r="A43" s="16"/>
      <c r="B43" s="2"/>
      <c r="C43" s="15"/>
      <c r="D43" s="22"/>
      <c r="E43" s="72"/>
      <c r="F43" s="73"/>
    </row>
    <row r="44" spans="1:6" x14ac:dyDescent="0.2">
      <c r="A44" s="16"/>
      <c r="B44" s="2"/>
      <c r="C44" s="15"/>
      <c r="D44" s="22"/>
      <c r="E44" s="72"/>
      <c r="F44" s="73"/>
    </row>
    <row r="45" spans="1:6" x14ac:dyDescent="0.2">
      <c r="A45" s="24"/>
      <c r="B45" s="2"/>
      <c r="C45" s="15"/>
      <c r="D45" s="22"/>
      <c r="E45" s="72"/>
      <c r="F45" s="73"/>
    </row>
    <row r="46" spans="1:6" x14ac:dyDescent="0.2">
      <c r="A46" s="24"/>
      <c r="B46" s="2"/>
      <c r="C46" s="15"/>
      <c r="D46" s="22"/>
      <c r="E46" s="72"/>
      <c r="F46" s="73"/>
    </row>
    <row r="47" spans="1:6" ht="13.5" thickBot="1" x14ac:dyDescent="0.25">
      <c r="A47" s="18"/>
      <c r="B47" s="3"/>
      <c r="C47" s="15"/>
      <c r="D47" s="23"/>
      <c r="E47" s="68"/>
      <c r="F47" s="69"/>
    </row>
    <row r="48" spans="1:6" ht="15.75" thickTop="1" thickBot="1" x14ac:dyDescent="0.25">
      <c r="A48" s="20" t="s">
        <v>160</v>
      </c>
      <c r="B48" s="27"/>
      <c r="C48" s="28"/>
      <c r="D48" s="28"/>
      <c r="E48" s="70">
        <f>SUM(E11:E47)</f>
        <v>0</v>
      </c>
      <c r="F48" s="71"/>
    </row>
    <row r="49" spans="1:6" ht="15" thickTop="1" x14ac:dyDescent="0.2">
      <c r="B49" s="8"/>
      <c r="E49" s="64"/>
      <c r="F49" s="64"/>
    </row>
    <row r="50" spans="1:6" ht="14.25" x14ac:dyDescent="0.2">
      <c r="B50" s="8"/>
      <c r="C50" s="60" t="s">
        <v>37</v>
      </c>
      <c r="D50" s="61"/>
      <c r="E50" s="67">
        <f>E48*0.05</f>
        <v>0</v>
      </c>
      <c r="F50" s="67"/>
    </row>
    <row r="51" spans="1:6" ht="14.25" x14ac:dyDescent="0.2">
      <c r="B51" s="8"/>
      <c r="C51" s="60" t="s">
        <v>36</v>
      </c>
      <c r="D51" s="61"/>
      <c r="E51" s="67">
        <f>E48+E50</f>
        <v>0</v>
      </c>
      <c r="F51" s="67"/>
    </row>
    <row r="52" spans="1:6" ht="14.25" x14ac:dyDescent="0.2">
      <c r="A52" s="4" t="s">
        <v>45</v>
      </c>
      <c r="B52" s="8"/>
      <c r="C52" s="60" t="s">
        <v>38</v>
      </c>
      <c r="D52" s="61"/>
      <c r="E52" s="67">
        <f>E51*0.1</f>
        <v>0</v>
      </c>
      <c r="F52" s="67"/>
    </row>
    <row r="53" spans="1:6" ht="15" thickBot="1" x14ac:dyDescent="0.25">
      <c r="B53" s="8"/>
      <c r="E53" s="90"/>
      <c r="F53" s="90"/>
    </row>
    <row r="54" spans="1:6" ht="17.25" customHeight="1" thickBot="1" x14ac:dyDescent="0.25">
      <c r="B54" s="8"/>
      <c r="C54" s="62" t="s">
        <v>141</v>
      </c>
      <c r="D54" s="63"/>
      <c r="E54" s="65">
        <f>E51+E52</f>
        <v>0</v>
      </c>
      <c r="F54" s="66"/>
    </row>
    <row r="55" spans="1:6" x14ac:dyDescent="0.2">
      <c r="A55" s="4" t="s">
        <v>46</v>
      </c>
      <c r="B55" s="8"/>
      <c r="E55" s="59"/>
      <c r="F55" s="59"/>
    </row>
    <row r="56" spans="1:6" x14ac:dyDescent="0.2">
      <c r="B56" s="8"/>
      <c r="E56" s="59"/>
      <c r="F56" s="59"/>
    </row>
    <row r="57" spans="1:6" x14ac:dyDescent="0.2">
      <c r="B57" s="8"/>
      <c r="E57" s="59"/>
      <c r="F57" s="59"/>
    </row>
    <row r="58" spans="1:6" x14ac:dyDescent="0.2">
      <c r="B58" s="8"/>
      <c r="E58" s="59"/>
      <c r="F58" s="59"/>
    </row>
    <row r="59" spans="1:6" x14ac:dyDescent="0.2">
      <c r="B59" s="8"/>
      <c r="E59" s="59"/>
      <c r="F59" s="59"/>
    </row>
    <row r="60" spans="1:6" x14ac:dyDescent="0.2">
      <c r="B60" s="8"/>
      <c r="E60" s="59"/>
      <c r="F60" s="59"/>
    </row>
  </sheetData>
  <sheetProtection algorithmName="SHA-512" hashValue="29V36Ja22bjMfwDTljfNVH3njo9IrBb24olerErtZoh2fNxajyHC+0t+ZL2FK6sw+QsECaYHIfX+LKfJLTGBuw==" saltValue="1/LKJrsN4AmGnHWojltuNg==" spinCount="100000" sheet="1" objects="1" scenarios="1" selectLockedCells="1"/>
  <mergeCells count="64">
    <mergeCell ref="E59:F59"/>
    <mergeCell ref="E60:F60"/>
    <mergeCell ref="E55:F55"/>
    <mergeCell ref="E56:F56"/>
    <mergeCell ref="E57:F57"/>
    <mergeCell ref="C50:D50"/>
    <mergeCell ref="E50:F50"/>
    <mergeCell ref="C51:D51"/>
    <mergeCell ref="E51:F51"/>
    <mergeCell ref="E58:F58"/>
    <mergeCell ref="C52:D52"/>
    <mergeCell ref="E52:F52"/>
    <mergeCell ref="E53:F53"/>
    <mergeCell ref="C54:D54"/>
    <mergeCell ref="E54:F54"/>
    <mergeCell ref="E47:F47"/>
    <mergeCell ref="E48:F48"/>
    <mergeCell ref="E49:F49"/>
    <mergeCell ref="E44:F44"/>
    <mergeCell ref="E45:F45"/>
    <mergeCell ref="E46:F46"/>
    <mergeCell ref="E41:F41"/>
    <mergeCell ref="E42:F42"/>
    <mergeCell ref="E43:F43"/>
    <mergeCell ref="E38:F38"/>
    <mergeCell ref="E39:F39"/>
    <mergeCell ref="E40:F40"/>
    <mergeCell ref="E35:F35"/>
    <mergeCell ref="E36:F36"/>
    <mergeCell ref="E37:F37"/>
    <mergeCell ref="E32:F32"/>
    <mergeCell ref="E33:F33"/>
    <mergeCell ref="E34:F34"/>
    <mergeCell ref="E29:F29"/>
    <mergeCell ref="E30:F30"/>
    <mergeCell ref="E31:F31"/>
    <mergeCell ref="E26:F26"/>
    <mergeCell ref="E27:F27"/>
    <mergeCell ref="E28:F28"/>
    <mergeCell ref="E23:F23"/>
    <mergeCell ref="E24:F24"/>
    <mergeCell ref="E25:F25"/>
    <mergeCell ref="E20:F20"/>
    <mergeCell ref="E21:F21"/>
    <mergeCell ref="E22:F22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D6:F6"/>
    <mergeCell ref="D7:F7"/>
    <mergeCell ref="E9:F9"/>
    <mergeCell ref="E10:F10"/>
    <mergeCell ref="A2:D2"/>
    <mergeCell ref="A3:D3"/>
    <mergeCell ref="D4:F4"/>
    <mergeCell ref="D5:F5"/>
    <mergeCell ref="B4:C4"/>
    <mergeCell ref="B5:C5"/>
  </mergeCells>
  <pageMargins left="0.45" right="0.2" top="0" bottom="0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C7FD-BE8A-4633-A657-4C8B187EA1D1}">
  <dimension ref="A1:F60"/>
  <sheetViews>
    <sheetView tabSelected="1" topLeftCell="A4" zoomScale="80" zoomScaleNormal="80" workbookViewId="0">
      <selection activeCell="H10" sqref="H10"/>
    </sheetView>
  </sheetViews>
  <sheetFormatPr defaultRowHeight="12.75" x14ac:dyDescent="0.2"/>
  <cols>
    <col min="1" max="1" width="30.6640625" style="4" customWidth="1"/>
    <col min="2" max="2" width="12.33203125" style="4" customWidth="1"/>
    <col min="3" max="3" width="8.77734375" style="8" customWidth="1"/>
    <col min="4" max="4" width="13.77734375" style="4" customWidth="1"/>
    <col min="5" max="5" width="8.88671875" style="4"/>
    <col min="6" max="6" width="8.21875" style="4" customWidth="1"/>
    <col min="7" max="16384" width="8.88671875" style="4"/>
  </cols>
  <sheetData>
    <row r="1" spans="1:6" ht="9.75" customHeight="1" x14ac:dyDescent="0.2"/>
    <row r="2" spans="1:6" ht="19.5" x14ac:dyDescent="0.3">
      <c r="A2" s="83" t="s">
        <v>0</v>
      </c>
      <c r="B2" s="83"/>
      <c r="C2" s="83"/>
      <c r="D2" s="83"/>
    </row>
    <row r="3" spans="1:6" ht="18" x14ac:dyDescent="0.25">
      <c r="A3" s="84" t="s">
        <v>1</v>
      </c>
      <c r="B3" s="84"/>
      <c r="C3" s="84"/>
      <c r="D3" s="84"/>
    </row>
    <row r="4" spans="1:6" ht="20.25" customHeight="1" thickBot="1" x14ac:dyDescent="0.25">
      <c r="B4" s="86" t="s">
        <v>154</v>
      </c>
      <c r="C4" s="86"/>
      <c r="D4" s="85"/>
      <c r="E4" s="85"/>
      <c r="F4" s="85"/>
    </row>
    <row r="5" spans="1:6" ht="20.25" customHeight="1" thickBot="1" x14ac:dyDescent="0.25">
      <c r="B5" s="87" t="s">
        <v>155</v>
      </c>
      <c r="C5" s="87"/>
      <c r="D5" s="85"/>
      <c r="E5" s="85"/>
      <c r="F5" s="85"/>
    </row>
    <row r="6" spans="1:6" ht="20.25" customHeight="1" thickBot="1" x14ac:dyDescent="0.25">
      <c r="B6" s="6"/>
      <c r="C6" s="7" t="s">
        <v>4</v>
      </c>
      <c r="D6" s="85"/>
      <c r="E6" s="85"/>
      <c r="F6" s="85"/>
    </row>
    <row r="7" spans="1:6" ht="20.25" customHeight="1" thickBot="1" x14ac:dyDescent="0.25">
      <c r="B7" s="6"/>
      <c r="C7" s="7" t="s">
        <v>5</v>
      </c>
      <c r="D7" s="85"/>
      <c r="E7" s="85"/>
      <c r="F7" s="85"/>
    </row>
    <row r="8" spans="1:6" ht="8.25" customHeight="1" thickBot="1" x14ac:dyDescent="0.25"/>
    <row r="9" spans="1:6" ht="17.25" customHeight="1" thickTop="1" thickBot="1" x14ac:dyDescent="0.25">
      <c r="A9" s="9" t="s">
        <v>6</v>
      </c>
      <c r="B9" s="10" t="s">
        <v>7</v>
      </c>
      <c r="C9" s="11" t="s">
        <v>8</v>
      </c>
      <c r="D9" s="11" t="s">
        <v>9</v>
      </c>
      <c r="E9" s="78" t="s">
        <v>10</v>
      </c>
      <c r="F9" s="79"/>
    </row>
    <row r="10" spans="1:6" ht="16.5" thickTop="1" x14ac:dyDescent="0.25">
      <c r="A10" s="25" t="s">
        <v>105</v>
      </c>
      <c r="B10" s="1"/>
      <c r="C10" s="13"/>
      <c r="D10" s="29"/>
      <c r="E10" s="80"/>
      <c r="F10" s="81"/>
    </row>
    <row r="11" spans="1:6" x14ac:dyDescent="0.2">
      <c r="A11" s="14" t="s">
        <v>169</v>
      </c>
      <c r="B11" s="2">
        <v>90</v>
      </c>
      <c r="C11" s="15"/>
      <c r="D11" s="22" t="s">
        <v>42</v>
      </c>
      <c r="E11" s="74">
        <f t="shared" ref="E11:E17" si="0">B11*C11</f>
        <v>0</v>
      </c>
      <c r="F11" s="75"/>
    </row>
    <row r="12" spans="1:6" x14ac:dyDescent="0.2">
      <c r="A12" s="16" t="s">
        <v>170</v>
      </c>
      <c r="B12" s="2">
        <v>100</v>
      </c>
      <c r="C12" s="15"/>
      <c r="D12" s="22" t="s">
        <v>42</v>
      </c>
      <c r="E12" s="74">
        <f t="shared" si="0"/>
        <v>0</v>
      </c>
      <c r="F12" s="75"/>
    </row>
    <row r="13" spans="1:6" x14ac:dyDescent="0.2">
      <c r="A13" s="16" t="s">
        <v>171</v>
      </c>
      <c r="B13" s="2">
        <v>125</v>
      </c>
      <c r="C13" s="15"/>
      <c r="D13" s="22" t="s">
        <v>42</v>
      </c>
      <c r="E13" s="74">
        <f t="shared" si="0"/>
        <v>0</v>
      </c>
      <c r="F13" s="75"/>
    </row>
    <row r="14" spans="1:6" x14ac:dyDescent="0.2">
      <c r="A14" s="16" t="s">
        <v>172</v>
      </c>
      <c r="B14" s="2">
        <v>150</v>
      </c>
      <c r="C14" s="15"/>
      <c r="D14" s="22" t="s">
        <v>42</v>
      </c>
      <c r="E14" s="74">
        <f t="shared" si="0"/>
        <v>0</v>
      </c>
      <c r="F14" s="75"/>
    </row>
    <row r="15" spans="1:6" x14ac:dyDescent="0.2">
      <c r="A15" s="16" t="s">
        <v>173</v>
      </c>
      <c r="B15" s="2">
        <v>175</v>
      </c>
      <c r="C15" s="15"/>
      <c r="D15" s="22" t="s">
        <v>42</v>
      </c>
      <c r="E15" s="74">
        <f t="shared" si="0"/>
        <v>0</v>
      </c>
      <c r="F15" s="75"/>
    </row>
    <row r="16" spans="1:6" x14ac:dyDescent="0.2">
      <c r="A16" s="16" t="s">
        <v>174</v>
      </c>
      <c r="B16" s="2">
        <v>200</v>
      </c>
      <c r="C16" s="15"/>
      <c r="D16" s="22" t="s">
        <v>42</v>
      </c>
      <c r="E16" s="74">
        <f t="shared" si="0"/>
        <v>0</v>
      </c>
      <c r="F16" s="75"/>
    </row>
    <row r="17" spans="1:6" x14ac:dyDescent="0.2">
      <c r="A17" s="16" t="s">
        <v>175</v>
      </c>
      <c r="B17" s="2">
        <v>250</v>
      </c>
      <c r="C17" s="15"/>
      <c r="D17" s="22" t="s">
        <v>42</v>
      </c>
      <c r="E17" s="74">
        <f t="shared" si="0"/>
        <v>0</v>
      </c>
      <c r="F17" s="75"/>
    </row>
    <row r="18" spans="1:6" x14ac:dyDescent="0.2">
      <c r="A18" s="51"/>
      <c r="B18" s="2"/>
      <c r="C18" s="15"/>
      <c r="D18" s="22"/>
      <c r="E18" s="74"/>
      <c r="F18" s="75"/>
    </row>
    <row r="19" spans="1:6" x14ac:dyDescent="0.2">
      <c r="A19" s="16" t="s">
        <v>113</v>
      </c>
      <c r="B19" s="2">
        <v>2000</v>
      </c>
      <c r="C19" s="15"/>
      <c r="D19" s="22" t="s">
        <v>43</v>
      </c>
      <c r="E19" s="74">
        <f t="shared" ref="E19:E21" si="1">B19*C19</f>
        <v>0</v>
      </c>
      <c r="F19" s="75"/>
    </row>
    <row r="20" spans="1:6" x14ac:dyDescent="0.2">
      <c r="A20" s="16" t="s">
        <v>114</v>
      </c>
      <c r="B20" s="2">
        <v>2500</v>
      </c>
      <c r="C20" s="15"/>
      <c r="D20" s="22" t="s">
        <v>43</v>
      </c>
      <c r="E20" s="74">
        <f t="shared" si="1"/>
        <v>0</v>
      </c>
      <c r="F20" s="75"/>
    </row>
    <row r="21" spans="1:6" x14ac:dyDescent="0.2">
      <c r="A21" s="16" t="s">
        <v>115</v>
      </c>
      <c r="B21" s="2">
        <v>3000</v>
      </c>
      <c r="C21" s="15"/>
      <c r="D21" s="22" t="s">
        <v>43</v>
      </c>
      <c r="E21" s="74">
        <f t="shared" si="1"/>
        <v>0</v>
      </c>
      <c r="F21" s="75"/>
    </row>
    <row r="22" spans="1:6" x14ac:dyDescent="0.2">
      <c r="A22" s="16" t="s">
        <v>116</v>
      </c>
      <c r="B22" s="2">
        <v>4000</v>
      </c>
      <c r="C22" s="15"/>
      <c r="D22" s="22" t="s">
        <v>43</v>
      </c>
      <c r="E22" s="74">
        <f>B22*C22</f>
        <v>0</v>
      </c>
      <c r="F22" s="75"/>
    </row>
    <row r="23" spans="1:6" x14ac:dyDescent="0.2">
      <c r="A23" s="51"/>
      <c r="B23" s="2"/>
      <c r="C23" s="15"/>
      <c r="D23" s="22"/>
      <c r="E23" s="74"/>
      <c r="F23" s="75"/>
    </row>
    <row r="24" spans="1:6" x14ac:dyDescent="0.2">
      <c r="A24" s="16" t="s">
        <v>117</v>
      </c>
      <c r="B24" s="2">
        <v>10000</v>
      </c>
      <c r="C24" s="15"/>
      <c r="D24" s="22" t="s">
        <v>43</v>
      </c>
      <c r="E24" s="74">
        <f t="shared" ref="E24:E26" si="2">B24*C24</f>
        <v>0</v>
      </c>
      <c r="F24" s="75"/>
    </row>
    <row r="25" spans="1:6" x14ac:dyDescent="0.2">
      <c r="A25" s="16" t="s">
        <v>118</v>
      </c>
      <c r="B25" s="2">
        <v>15000</v>
      </c>
      <c r="C25" s="15"/>
      <c r="D25" s="22" t="s">
        <v>43</v>
      </c>
      <c r="E25" s="74">
        <f t="shared" si="2"/>
        <v>0</v>
      </c>
      <c r="F25" s="75"/>
    </row>
    <row r="26" spans="1:6" x14ac:dyDescent="0.2">
      <c r="A26" s="51" t="s">
        <v>119</v>
      </c>
      <c r="B26" s="2">
        <v>20000</v>
      </c>
      <c r="C26" s="15"/>
      <c r="D26" s="22" t="s">
        <v>43</v>
      </c>
      <c r="E26" s="74">
        <f t="shared" si="2"/>
        <v>0</v>
      </c>
      <c r="F26" s="75"/>
    </row>
    <row r="27" spans="1:6" x14ac:dyDescent="0.2">
      <c r="A27" s="51" t="s">
        <v>120</v>
      </c>
      <c r="B27" s="2">
        <v>25000</v>
      </c>
      <c r="C27" s="15"/>
      <c r="D27" s="22" t="s">
        <v>43</v>
      </c>
      <c r="E27" s="74">
        <f>B27*C27</f>
        <v>0</v>
      </c>
      <c r="F27" s="75"/>
    </row>
    <row r="28" spans="1:6" x14ac:dyDescent="0.2">
      <c r="A28" s="51"/>
      <c r="B28" s="2"/>
      <c r="C28" s="15"/>
      <c r="D28" s="22"/>
      <c r="E28" s="74"/>
      <c r="F28" s="75"/>
    </row>
    <row r="29" spans="1:6" x14ac:dyDescent="0.2">
      <c r="A29" s="51" t="s">
        <v>121</v>
      </c>
      <c r="B29" s="2">
        <v>4000</v>
      </c>
      <c r="C29" s="15"/>
      <c r="D29" s="22" t="s">
        <v>43</v>
      </c>
      <c r="E29" s="74">
        <f t="shared" ref="E29" si="3">B29*C29</f>
        <v>0</v>
      </c>
      <c r="F29" s="75"/>
    </row>
    <row r="30" spans="1:6" x14ac:dyDescent="0.2">
      <c r="A30" s="16" t="s">
        <v>122</v>
      </c>
      <c r="B30" s="2">
        <v>4500</v>
      </c>
      <c r="C30" s="15"/>
      <c r="D30" s="22" t="s">
        <v>43</v>
      </c>
      <c r="E30" s="74">
        <f>B30*C30</f>
        <v>0</v>
      </c>
      <c r="F30" s="75"/>
    </row>
    <row r="31" spans="1:6" x14ac:dyDescent="0.2">
      <c r="A31" s="16" t="s">
        <v>123</v>
      </c>
      <c r="B31" s="2">
        <v>5000</v>
      </c>
      <c r="C31" s="15"/>
      <c r="D31" s="22" t="s">
        <v>43</v>
      </c>
      <c r="E31" s="74">
        <f>B31*C31</f>
        <v>0</v>
      </c>
      <c r="F31" s="75"/>
    </row>
    <row r="32" spans="1:6" x14ac:dyDescent="0.2">
      <c r="A32" s="16" t="s">
        <v>124</v>
      </c>
      <c r="B32" s="2">
        <v>5500</v>
      </c>
      <c r="C32" s="15"/>
      <c r="D32" s="22" t="s">
        <v>43</v>
      </c>
      <c r="E32" s="74">
        <f>B32*C32</f>
        <v>0</v>
      </c>
      <c r="F32" s="75"/>
    </row>
    <row r="33" spans="1:6" x14ac:dyDescent="0.2">
      <c r="A33" s="16" t="s">
        <v>125</v>
      </c>
      <c r="B33" s="2">
        <v>6000</v>
      </c>
      <c r="C33" s="15"/>
      <c r="D33" s="22" t="s">
        <v>43</v>
      </c>
      <c r="E33" s="74">
        <f>B33*C33</f>
        <v>0</v>
      </c>
      <c r="F33" s="75"/>
    </row>
    <row r="34" spans="1:6" x14ac:dyDescent="0.2">
      <c r="A34" s="16"/>
      <c r="B34" s="2"/>
      <c r="C34" s="15"/>
      <c r="D34" s="22"/>
      <c r="E34" s="74"/>
      <c r="F34" s="75"/>
    </row>
    <row r="35" spans="1:6" x14ac:dyDescent="0.2">
      <c r="A35" s="16" t="s">
        <v>126</v>
      </c>
      <c r="B35" s="2">
        <v>6000</v>
      </c>
      <c r="C35" s="15"/>
      <c r="D35" s="22" t="s">
        <v>43</v>
      </c>
      <c r="E35" s="74">
        <f>B35*C35</f>
        <v>0</v>
      </c>
      <c r="F35" s="75"/>
    </row>
    <row r="36" spans="1:6" x14ac:dyDescent="0.2">
      <c r="A36" s="16" t="s">
        <v>127</v>
      </c>
      <c r="B36" s="2">
        <v>5000</v>
      </c>
      <c r="C36" s="15"/>
      <c r="D36" s="22" t="s">
        <v>43</v>
      </c>
      <c r="E36" s="74">
        <f t="shared" ref="E36:E48" si="4">B36*C36</f>
        <v>0</v>
      </c>
      <c r="F36" s="75"/>
    </row>
    <row r="37" spans="1:6" x14ac:dyDescent="0.2">
      <c r="A37" s="16" t="s">
        <v>128</v>
      </c>
      <c r="B37" s="2">
        <v>6000</v>
      </c>
      <c r="C37" s="15"/>
      <c r="D37" s="22" t="s">
        <v>43</v>
      </c>
      <c r="E37" s="74">
        <f t="shared" si="4"/>
        <v>0</v>
      </c>
      <c r="F37" s="75"/>
    </row>
    <row r="38" spans="1:6" x14ac:dyDescent="0.2">
      <c r="A38" s="16" t="s">
        <v>129</v>
      </c>
      <c r="B38" s="2">
        <v>5000</v>
      </c>
      <c r="C38" s="15"/>
      <c r="D38" s="22" t="s">
        <v>43</v>
      </c>
      <c r="E38" s="74">
        <f t="shared" si="4"/>
        <v>0</v>
      </c>
      <c r="F38" s="75"/>
    </row>
    <row r="39" spans="1:6" x14ac:dyDescent="0.2">
      <c r="A39" s="16" t="s">
        <v>130</v>
      </c>
      <c r="B39" s="2">
        <v>6000</v>
      </c>
      <c r="C39" s="15"/>
      <c r="D39" s="22" t="s">
        <v>43</v>
      </c>
      <c r="E39" s="74">
        <f t="shared" si="4"/>
        <v>0</v>
      </c>
      <c r="F39" s="75"/>
    </row>
    <row r="40" spans="1:6" x14ac:dyDescent="0.2">
      <c r="A40" s="16" t="s">
        <v>166</v>
      </c>
      <c r="B40" s="2">
        <v>20000</v>
      </c>
      <c r="C40" s="15"/>
      <c r="D40" s="22" t="s">
        <v>43</v>
      </c>
      <c r="E40" s="74">
        <f t="shared" ref="E40:E42" si="5">B40*C40</f>
        <v>0</v>
      </c>
      <c r="F40" s="75"/>
    </row>
    <row r="41" spans="1:6" x14ac:dyDescent="0.2">
      <c r="A41" s="16" t="s">
        <v>131</v>
      </c>
      <c r="B41" s="2">
        <v>2000</v>
      </c>
      <c r="C41" s="15"/>
      <c r="D41" s="22" t="s">
        <v>43</v>
      </c>
      <c r="E41" s="74">
        <f t="shared" si="5"/>
        <v>0</v>
      </c>
      <c r="F41" s="75"/>
    </row>
    <row r="42" spans="1:6" x14ac:dyDescent="0.2">
      <c r="A42" s="16" t="s">
        <v>165</v>
      </c>
      <c r="B42" s="2">
        <v>10000</v>
      </c>
      <c r="C42" s="15"/>
      <c r="D42" s="22" t="s">
        <v>43</v>
      </c>
      <c r="E42" s="74">
        <f t="shared" si="5"/>
        <v>0</v>
      </c>
      <c r="F42" s="75"/>
    </row>
    <row r="43" spans="1:6" x14ac:dyDescent="0.2">
      <c r="A43" s="16" t="s">
        <v>132</v>
      </c>
      <c r="B43" s="2">
        <v>1000</v>
      </c>
      <c r="C43" s="15"/>
      <c r="D43" s="22" t="s">
        <v>43</v>
      </c>
      <c r="E43" s="74">
        <f t="shared" si="4"/>
        <v>0</v>
      </c>
      <c r="F43" s="75"/>
    </row>
    <row r="44" spans="1:6" x14ac:dyDescent="0.2">
      <c r="A44" s="16" t="s">
        <v>133</v>
      </c>
      <c r="B44" s="2">
        <v>1000</v>
      </c>
      <c r="C44" s="15"/>
      <c r="D44" s="22" t="s">
        <v>43</v>
      </c>
      <c r="E44" s="74">
        <f t="shared" si="4"/>
        <v>0</v>
      </c>
      <c r="F44" s="75"/>
    </row>
    <row r="45" spans="1:6" x14ac:dyDescent="0.2">
      <c r="A45" s="16" t="s">
        <v>134</v>
      </c>
      <c r="B45" s="2">
        <v>5000</v>
      </c>
      <c r="C45" s="15"/>
      <c r="D45" s="22" t="s">
        <v>43</v>
      </c>
      <c r="E45" s="74">
        <f t="shared" si="4"/>
        <v>0</v>
      </c>
      <c r="F45" s="75"/>
    </row>
    <row r="46" spans="1:6" x14ac:dyDescent="0.2">
      <c r="A46" s="24" t="s">
        <v>135</v>
      </c>
      <c r="B46" s="2">
        <v>500</v>
      </c>
      <c r="C46" s="15"/>
      <c r="D46" s="22" t="s">
        <v>43</v>
      </c>
      <c r="E46" s="74">
        <f t="shared" si="4"/>
        <v>0</v>
      </c>
      <c r="F46" s="75"/>
    </row>
    <row r="47" spans="1:6" x14ac:dyDescent="0.2">
      <c r="A47" s="24"/>
      <c r="B47" s="2"/>
      <c r="C47" s="15"/>
      <c r="D47" s="22"/>
      <c r="E47" s="74"/>
      <c r="F47" s="75"/>
    </row>
    <row r="48" spans="1:6" ht="13.5" thickBot="1" x14ac:dyDescent="0.25">
      <c r="A48" s="24" t="s">
        <v>104</v>
      </c>
      <c r="B48" s="2">
        <v>15</v>
      </c>
      <c r="C48" s="15"/>
      <c r="D48" s="22" t="s">
        <v>41</v>
      </c>
      <c r="E48" s="74">
        <f t="shared" si="4"/>
        <v>0</v>
      </c>
      <c r="F48" s="75"/>
    </row>
    <row r="49" spans="1:6" ht="15.75" thickTop="1" thickBot="1" x14ac:dyDescent="0.25">
      <c r="A49" s="20" t="s">
        <v>161</v>
      </c>
      <c r="B49" s="27"/>
      <c r="C49" s="28"/>
      <c r="D49" s="28"/>
      <c r="E49" s="70">
        <f>SUM(E11:E48)</f>
        <v>0</v>
      </c>
      <c r="F49" s="71"/>
    </row>
    <row r="50" spans="1:6" ht="15" thickTop="1" x14ac:dyDescent="0.2">
      <c r="B50" s="8"/>
      <c r="E50" s="64"/>
      <c r="F50" s="64"/>
    </row>
    <row r="51" spans="1:6" ht="14.25" x14ac:dyDescent="0.2">
      <c r="B51" s="8"/>
      <c r="C51" s="60" t="s">
        <v>37</v>
      </c>
      <c r="D51" s="61"/>
      <c r="E51" s="67">
        <f>E49*0.05</f>
        <v>0</v>
      </c>
      <c r="F51" s="67"/>
    </row>
    <row r="52" spans="1:6" ht="14.25" x14ac:dyDescent="0.2">
      <c r="B52" s="8"/>
      <c r="C52" s="60" t="s">
        <v>36</v>
      </c>
      <c r="D52" s="61"/>
      <c r="E52" s="67">
        <f>E49+E51</f>
        <v>0</v>
      </c>
      <c r="F52" s="67"/>
    </row>
    <row r="53" spans="1:6" ht="14.25" x14ac:dyDescent="0.2">
      <c r="A53" s="4" t="s">
        <v>45</v>
      </c>
      <c r="B53" s="26"/>
      <c r="C53" s="60" t="s">
        <v>38</v>
      </c>
      <c r="D53" s="61"/>
      <c r="E53" s="67">
        <f>E52*0.1</f>
        <v>0</v>
      </c>
      <c r="F53" s="67"/>
    </row>
    <row r="54" spans="1:6" ht="15" thickBot="1" x14ac:dyDescent="0.25">
      <c r="B54" s="8"/>
      <c r="E54" s="90"/>
      <c r="F54" s="90"/>
    </row>
    <row r="55" spans="1:6" ht="17.25" customHeight="1" thickBot="1" x14ac:dyDescent="0.25">
      <c r="B55" s="8"/>
      <c r="C55" s="91" t="s">
        <v>142</v>
      </c>
      <c r="D55" s="92"/>
      <c r="E55" s="65">
        <f>E52+E53</f>
        <v>0</v>
      </c>
      <c r="F55" s="66"/>
    </row>
    <row r="56" spans="1:6" x14ac:dyDescent="0.2">
      <c r="A56" s="4" t="s">
        <v>46</v>
      </c>
      <c r="B56" s="8"/>
      <c r="E56" s="59"/>
      <c r="F56" s="59"/>
    </row>
    <row r="57" spans="1:6" x14ac:dyDescent="0.2">
      <c r="B57" s="8"/>
      <c r="E57" s="59"/>
      <c r="F57" s="59"/>
    </row>
    <row r="58" spans="1:6" x14ac:dyDescent="0.2">
      <c r="B58" s="8"/>
      <c r="E58" s="59"/>
      <c r="F58" s="59"/>
    </row>
    <row r="59" spans="1:6" x14ac:dyDescent="0.2">
      <c r="B59" s="8"/>
      <c r="E59" s="59"/>
      <c r="F59" s="59"/>
    </row>
    <row r="60" spans="1:6" x14ac:dyDescent="0.2">
      <c r="B60" s="8"/>
      <c r="E60" s="59"/>
      <c r="F60" s="59"/>
    </row>
  </sheetData>
  <sheetProtection algorithmName="SHA-512" hashValue="Noke8g9XCDG3CCcchkV7HGsYFpR2NjjTGxwdH2JnBrJrjsAaROm+echmInt4Je3mn8Y8+MfBIGv7F6xZMh/Swg==" saltValue="pYRLbMdPALtjn7t1CunORQ==" spinCount="100000" sheet="1" objects="1" scenarios="1" selectLockedCells="1"/>
  <mergeCells count="64">
    <mergeCell ref="E59:F59"/>
    <mergeCell ref="E60:F60"/>
    <mergeCell ref="E56:F56"/>
    <mergeCell ref="E57:F57"/>
    <mergeCell ref="C51:D51"/>
    <mergeCell ref="E51:F51"/>
    <mergeCell ref="C52:D52"/>
    <mergeCell ref="E52:F52"/>
    <mergeCell ref="E58:F58"/>
    <mergeCell ref="C53:D53"/>
    <mergeCell ref="E53:F53"/>
    <mergeCell ref="E54:F54"/>
    <mergeCell ref="C55:D55"/>
    <mergeCell ref="E55:F55"/>
    <mergeCell ref="E49:F49"/>
    <mergeCell ref="E50:F50"/>
    <mergeCell ref="E46:F46"/>
    <mergeCell ref="E47:F47"/>
    <mergeCell ref="E48:F48"/>
    <mergeCell ref="E43:F43"/>
    <mergeCell ref="E44:F44"/>
    <mergeCell ref="E45:F45"/>
    <mergeCell ref="E38:F38"/>
    <mergeCell ref="E39:F39"/>
    <mergeCell ref="E41:F41"/>
    <mergeCell ref="E40:F40"/>
    <mergeCell ref="E42:F42"/>
    <mergeCell ref="E35:F35"/>
    <mergeCell ref="E36:F36"/>
    <mergeCell ref="E37:F37"/>
    <mergeCell ref="E32:F32"/>
    <mergeCell ref="E33:F33"/>
    <mergeCell ref="E34:F34"/>
    <mergeCell ref="E29:F29"/>
    <mergeCell ref="E30:F30"/>
    <mergeCell ref="E31:F31"/>
    <mergeCell ref="E26:F26"/>
    <mergeCell ref="E27:F27"/>
    <mergeCell ref="E28:F28"/>
    <mergeCell ref="E23:F23"/>
    <mergeCell ref="E24:F24"/>
    <mergeCell ref="E25:F25"/>
    <mergeCell ref="E20:F20"/>
    <mergeCell ref="E21:F21"/>
    <mergeCell ref="E22:F22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D6:F6"/>
    <mergeCell ref="D7:F7"/>
    <mergeCell ref="E9:F9"/>
    <mergeCell ref="E10:F10"/>
    <mergeCell ref="A2:D2"/>
    <mergeCell ref="A3:D3"/>
    <mergeCell ref="D4:F4"/>
    <mergeCell ref="D5:F5"/>
    <mergeCell ref="B4:C4"/>
    <mergeCell ref="B5:C5"/>
  </mergeCells>
  <pageMargins left="0.45" right="0.2" top="0" bottom="0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2B78-B8AE-4BA4-A4DD-030416727D6E}">
  <dimension ref="A2:F60"/>
  <sheetViews>
    <sheetView topLeftCell="A5" zoomScale="90" zoomScaleNormal="90" workbookViewId="0">
      <selection activeCell="C11" sqref="C11"/>
    </sheetView>
  </sheetViews>
  <sheetFormatPr defaultRowHeight="12.75" x14ac:dyDescent="0.2"/>
  <cols>
    <col min="1" max="1" width="30.6640625" style="4" customWidth="1"/>
    <col min="2" max="2" width="11" style="4" customWidth="1"/>
    <col min="3" max="3" width="8.77734375" style="8" customWidth="1"/>
    <col min="4" max="4" width="16.44140625" style="4" customWidth="1"/>
    <col min="5" max="5" width="8.88671875" style="4"/>
    <col min="6" max="6" width="5.5546875" style="4" customWidth="1"/>
    <col min="7" max="16384" width="8.88671875" style="4"/>
  </cols>
  <sheetData>
    <row r="2" spans="1:6" ht="19.5" x14ac:dyDescent="0.3">
      <c r="A2" s="83" t="s">
        <v>0</v>
      </c>
      <c r="B2" s="83"/>
      <c r="C2" s="83"/>
      <c r="D2" s="83"/>
    </row>
    <row r="3" spans="1:6" ht="18" x14ac:dyDescent="0.25">
      <c r="A3" s="84" t="s">
        <v>1</v>
      </c>
      <c r="B3" s="84"/>
      <c r="C3" s="84"/>
      <c r="D3" s="84"/>
    </row>
    <row r="4" spans="1:6" ht="20.25" customHeight="1" thickBot="1" x14ac:dyDescent="0.25">
      <c r="B4" s="86" t="s">
        <v>154</v>
      </c>
      <c r="C4" s="86"/>
      <c r="D4" s="85"/>
      <c r="E4" s="85"/>
      <c r="F4" s="85"/>
    </row>
    <row r="5" spans="1:6" ht="20.25" customHeight="1" thickBot="1" x14ac:dyDescent="0.25">
      <c r="B5" s="87" t="s">
        <v>155</v>
      </c>
      <c r="C5" s="87"/>
      <c r="D5" s="85"/>
      <c r="E5" s="85"/>
      <c r="F5" s="85"/>
    </row>
    <row r="6" spans="1:6" ht="20.25" customHeight="1" thickBot="1" x14ac:dyDescent="0.25">
      <c r="B6" s="6"/>
      <c r="C6" s="7" t="s">
        <v>4</v>
      </c>
      <c r="D6" s="85"/>
      <c r="E6" s="85"/>
      <c r="F6" s="85"/>
    </row>
    <row r="7" spans="1:6" ht="20.25" customHeight="1" thickBot="1" x14ac:dyDescent="0.25">
      <c r="B7" s="6"/>
      <c r="C7" s="7" t="s">
        <v>5</v>
      </c>
      <c r="D7" s="85"/>
      <c r="E7" s="85"/>
      <c r="F7" s="85"/>
    </row>
    <row r="8" spans="1:6" ht="8.25" customHeight="1" thickBot="1" x14ac:dyDescent="0.25"/>
    <row r="9" spans="1:6" ht="17.25" customHeight="1" thickTop="1" thickBot="1" x14ac:dyDescent="0.25">
      <c r="A9" s="9" t="s">
        <v>6</v>
      </c>
      <c r="B9" s="10" t="s">
        <v>7</v>
      </c>
      <c r="C9" s="11" t="s">
        <v>8</v>
      </c>
      <c r="D9" s="11" t="s">
        <v>9</v>
      </c>
      <c r="E9" s="78" t="s">
        <v>10</v>
      </c>
      <c r="F9" s="79"/>
    </row>
    <row r="10" spans="1:6" ht="16.5" thickTop="1" x14ac:dyDescent="0.25">
      <c r="A10" s="12" t="s">
        <v>136</v>
      </c>
      <c r="B10" s="1"/>
      <c r="C10" s="13"/>
      <c r="D10" s="29"/>
      <c r="E10" s="80"/>
      <c r="F10" s="81"/>
    </row>
    <row r="11" spans="1:6" x14ac:dyDescent="0.2">
      <c r="A11" s="14" t="s">
        <v>106</v>
      </c>
      <c r="B11" s="2">
        <v>200</v>
      </c>
      <c r="C11" s="15"/>
      <c r="D11" s="22" t="s">
        <v>42</v>
      </c>
      <c r="E11" s="74">
        <f t="shared" ref="E11:E17" si="0">B11*C11</f>
        <v>0</v>
      </c>
      <c r="F11" s="75"/>
    </row>
    <row r="12" spans="1:6" x14ac:dyDescent="0.2">
      <c r="A12" s="16" t="s">
        <v>107</v>
      </c>
      <c r="B12" s="2">
        <v>250</v>
      </c>
      <c r="C12" s="15"/>
      <c r="D12" s="22" t="s">
        <v>42</v>
      </c>
      <c r="E12" s="74">
        <f t="shared" si="0"/>
        <v>0</v>
      </c>
      <c r="F12" s="75"/>
    </row>
    <row r="13" spans="1:6" x14ac:dyDescent="0.2">
      <c r="A13" s="16" t="s">
        <v>108</v>
      </c>
      <c r="B13" s="2">
        <v>300</v>
      </c>
      <c r="C13" s="15"/>
      <c r="D13" s="22" t="s">
        <v>42</v>
      </c>
      <c r="E13" s="74">
        <f t="shared" si="0"/>
        <v>0</v>
      </c>
      <c r="F13" s="75"/>
    </row>
    <row r="14" spans="1:6" x14ac:dyDescent="0.2">
      <c r="A14" s="16" t="s">
        <v>109</v>
      </c>
      <c r="B14" s="2">
        <v>350</v>
      </c>
      <c r="C14" s="15"/>
      <c r="D14" s="22" t="s">
        <v>42</v>
      </c>
      <c r="E14" s="74">
        <f t="shared" si="0"/>
        <v>0</v>
      </c>
      <c r="F14" s="75"/>
    </row>
    <row r="15" spans="1:6" x14ac:dyDescent="0.2">
      <c r="A15" s="16" t="s">
        <v>110</v>
      </c>
      <c r="B15" s="2">
        <v>400</v>
      </c>
      <c r="C15" s="15"/>
      <c r="D15" s="22" t="s">
        <v>42</v>
      </c>
      <c r="E15" s="74">
        <f t="shared" si="0"/>
        <v>0</v>
      </c>
      <c r="F15" s="75"/>
    </row>
    <row r="16" spans="1:6" x14ac:dyDescent="0.2">
      <c r="A16" s="16" t="s">
        <v>111</v>
      </c>
      <c r="B16" s="2">
        <v>450</v>
      </c>
      <c r="C16" s="15"/>
      <c r="D16" s="22" t="s">
        <v>42</v>
      </c>
      <c r="E16" s="74">
        <f t="shared" si="0"/>
        <v>0</v>
      </c>
      <c r="F16" s="75"/>
    </row>
    <row r="17" spans="1:6" x14ac:dyDescent="0.2">
      <c r="A17" s="16" t="s">
        <v>112</v>
      </c>
      <c r="B17" s="2">
        <v>500</v>
      </c>
      <c r="C17" s="15"/>
      <c r="D17" s="22" t="s">
        <v>42</v>
      </c>
      <c r="E17" s="74">
        <f t="shared" si="0"/>
        <v>0</v>
      </c>
      <c r="F17" s="75"/>
    </row>
    <row r="18" spans="1:6" x14ac:dyDescent="0.2">
      <c r="A18" s="16"/>
      <c r="B18" s="2"/>
      <c r="C18" s="15"/>
      <c r="D18" s="22"/>
      <c r="E18" s="74"/>
      <c r="F18" s="75"/>
    </row>
    <row r="19" spans="1:6" x14ac:dyDescent="0.2">
      <c r="A19" s="16" t="s">
        <v>113</v>
      </c>
      <c r="B19" s="2">
        <v>2000</v>
      </c>
      <c r="C19" s="15"/>
      <c r="D19" s="22" t="s">
        <v>43</v>
      </c>
      <c r="E19" s="74">
        <f>B19*C19</f>
        <v>0</v>
      </c>
      <c r="F19" s="75"/>
    </row>
    <row r="20" spans="1:6" x14ac:dyDescent="0.2">
      <c r="A20" s="16" t="s">
        <v>114</v>
      </c>
      <c r="B20" s="2">
        <v>2500</v>
      </c>
      <c r="C20" s="15"/>
      <c r="D20" s="22" t="s">
        <v>43</v>
      </c>
      <c r="E20" s="74">
        <f>B20*C20</f>
        <v>0</v>
      </c>
      <c r="F20" s="75"/>
    </row>
    <row r="21" spans="1:6" x14ac:dyDescent="0.2">
      <c r="A21" s="16" t="s">
        <v>115</v>
      </c>
      <c r="B21" s="2">
        <v>3000</v>
      </c>
      <c r="C21" s="15"/>
      <c r="D21" s="22" t="s">
        <v>43</v>
      </c>
      <c r="E21" s="74">
        <f>B21*C21</f>
        <v>0</v>
      </c>
      <c r="F21" s="75"/>
    </row>
    <row r="22" spans="1:6" x14ac:dyDescent="0.2">
      <c r="A22" s="16" t="s">
        <v>116</v>
      </c>
      <c r="B22" s="2">
        <v>4000</v>
      </c>
      <c r="C22" s="15"/>
      <c r="D22" s="22" t="s">
        <v>43</v>
      </c>
      <c r="E22" s="74">
        <f>B22*C22</f>
        <v>0</v>
      </c>
      <c r="F22" s="75"/>
    </row>
    <row r="23" spans="1:6" x14ac:dyDescent="0.2">
      <c r="A23" s="16"/>
      <c r="B23" s="2"/>
      <c r="C23" s="15"/>
      <c r="D23" s="22"/>
      <c r="E23" s="74"/>
      <c r="F23" s="75"/>
    </row>
    <row r="24" spans="1:6" x14ac:dyDescent="0.2">
      <c r="A24" s="16" t="s">
        <v>117</v>
      </c>
      <c r="B24" s="2">
        <v>10000</v>
      </c>
      <c r="C24" s="15"/>
      <c r="D24" s="22" t="s">
        <v>43</v>
      </c>
      <c r="E24" s="74">
        <f>B24*C24</f>
        <v>0</v>
      </c>
      <c r="F24" s="75"/>
    </row>
    <row r="25" spans="1:6" x14ac:dyDescent="0.2">
      <c r="A25" s="16" t="s">
        <v>118</v>
      </c>
      <c r="B25" s="2">
        <v>15000</v>
      </c>
      <c r="C25" s="15"/>
      <c r="D25" s="22" t="s">
        <v>43</v>
      </c>
      <c r="E25" s="74">
        <f>B25*C25</f>
        <v>0</v>
      </c>
      <c r="F25" s="75"/>
    </row>
    <row r="26" spans="1:6" x14ac:dyDescent="0.2">
      <c r="A26" s="16" t="s">
        <v>119</v>
      </c>
      <c r="B26" s="2">
        <v>20000</v>
      </c>
      <c r="C26" s="15"/>
      <c r="D26" s="22" t="s">
        <v>43</v>
      </c>
      <c r="E26" s="74">
        <f>B26*C26</f>
        <v>0</v>
      </c>
      <c r="F26" s="75"/>
    </row>
    <row r="27" spans="1:6" x14ac:dyDescent="0.2">
      <c r="A27" s="16" t="s">
        <v>120</v>
      </c>
      <c r="B27" s="2">
        <v>25000</v>
      </c>
      <c r="C27" s="15"/>
      <c r="D27" s="22" t="s">
        <v>43</v>
      </c>
      <c r="E27" s="74">
        <f>B27*C27</f>
        <v>0</v>
      </c>
      <c r="F27" s="75"/>
    </row>
    <row r="28" spans="1:6" x14ac:dyDescent="0.2">
      <c r="A28" s="16"/>
      <c r="B28" s="2"/>
      <c r="C28" s="15"/>
      <c r="D28" s="22"/>
      <c r="E28" s="74"/>
      <c r="F28" s="75"/>
    </row>
    <row r="29" spans="1:6" x14ac:dyDescent="0.2">
      <c r="A29" s="16" t="s">
        <v>121</v>
      </c>
      <c r="B29" s="2">
        <v>4000</v>
      </c>
      <c r="C29" s="15"/>
      <c r="D29" s="22" t="s">
        <v>43</v>
      </c>
      <c r="E29" s="74">
        <f t="shared" ref="E29:E30" si="1">B29*C29</f>
        <v>0</v>
      </c>
      <c r="F29" s="75"/>
    </row>
    <row r="30" spans="1:6" x14ac:dyDescent="0.2">
      <c r="A30" s="16" t="s">
        <v>122</v>
      </c>
      <c r="B30" s="2">
        <v>4500</v>
      </c>
      <c r="C30" s="15"/>
      <c r="D30" s="22" t="s">
        <v>43</v>
      </c>
      <c r="E30" s="74">
        <f t="shared" si="1"/>
        <v>0</v>
      </c>
      <c r="F30" s="75"/>
    </row>
    <row r="31" spans="1:6" x14ac:dyDescent="0.2">
      <c r="A31" s="16" t="s">
        <v>123</v>
      </c>
      <c r="B31" s="2">
        <v>5000</v>
      </c>
      <c r="C31" s="15"/>
      <c r="D31" s="22" t="s">
        <v>43</v>
      </c>
      <c r="E31" s="74">
        <f>B31*C31</f>
        <v>0</v>
      </c>
      <c r="F31" s="75"/>
    </row>
    <row r="32" spans="1:6" x14ac:dyDescent="0.2">
      <c r="A32" s="16" t="s">
        <v>124</v>
      </c>
      <c r="B32" s="2">
        <v>5500</v>
      </c>
      <c r="C32" s="15"/>
      <c r="D32" s="22" t="s">
        <v>43</v>
      </c>
      <c r="E32" s="74">
        <f>B32*C32</f>
        <v>0</v>
      </c>
      <c r="F32" s="75"/>
    </row>
    <row r="33" spans="1:6" x14ac:dyDescent="0.2">
      <c r="A33" s="16" t="s">
        <v>125</v>
      </c>
      <c r="B33" s="2">
        <v>6000</v>
      </c>
      <c r="C33" s="15"/>
      <c r="D33" s="22" t="s">
        <v>43</v>
      </c>
      <c r="E33" s="74">
        <f>B33*C33</f>
        <v>0</v>
      </c>
      <c r="F33" s="75"/>
    </row>
    <row r="34" spans="1:6" x14ac:dyDescent="0.2">
      <c r="A34" s="16"/>
      <c r="B34" s="2"/>
      <c r="C34" s="15"/>
      <c r="D34" s="22"/>
      <c r="E34" s="74"/>
      <c r="F34" s="75"/>
    </row>
    <row r="35" spans="1:6" x14ac:dyDescent="0.2">
      <c r="A35" s="16" t="s">
        <v>127</v>
      </c>
      <c r="B35" s="2">
        <v>5000</v>
      </c>
      <c r="C35" s="15"/>
      <c r="D35" s="22" t="s">
        <v>43</v>
      </c>
      <c r="E35" s="74">
        <f t="shared" ref="E35:E36" si="2">B35*C35</f>
        <v>0</v>
      </c>
      <c r="F35" s="75"/>
    </row>
    <row r="36" spans="1:6" x14ac:dyDescent="0.2">
      <c r="A36" s="16" t="s">
        <v>128</v>
      </c>
      <c r="B36" s="2">
        <v>6000</v>
      </c>
      <c r="C36" s="15"/>
      <c r="D36" s="22" t="s">
        <v>43</v>
      </c>
      <c r="E36" s="74">
        <f t="shared" si="2"/>
        <v>0</v>
      </c>
      <c r="F36" s="75"/>
    </row>
    <row r="37" spans="1:6" x14ac:dyDescent="0.2">
      <c r="A37" s="16" t="s">
        <v>129</v>
      </c>
      <c r="B37" s="2">
        <v>5000</v>
      </c>
      <c r="C37" s="15"/>
      <c r="D37" s="22" t="s">
        <v>43</v>
      </c>
      <c r="E37" s="74">
        <f t="shared" ref="E37:E43" si="3">B37*C37</f>
        <v>0</v>
      </c>
      <c r="F37" s="75"/>
    </row>
    <row r="38" spans="1:6" x14ac:dyDescent="0.2">
      <c r="A38" s="16" t="s">
        <v>130</v>
      </c>
      <c r="B38" s="2">
        <v>6000</v>
      </c>
      <c r="C38" s="15"/>
      <c r="D38" s="22" t="s">
        <v>43</v>
      </c>
      <c r="E38" s="74">
        <f t="shared" si="3"/>
        <v>0</v>
      </c>
      <c r="F38" s="75"/>
    </row>
    <row r="39" spans="1:6" x14ac:dyDescent="0.2">
      <c r="A39" s="16" t="s">
        <v>165</v>
      </c>
      <c r="B39" s="2">
        <v>10000</v>
      </c>
      <c r="C39" s="15"/>
      <c r="D39" s="22" t="s">
        <v>43</v>
      </c>
      <c r="E39" s="74">
        <f t="shared" ref="E39:E40" si="4">B39*C39</f>
        <v>0</v>
      </c>
      <c r="F39" s="75"/>
    </row>
    <row r="40" spans="1:6" x14ac:dyDescent="0.2">
      <c r="A40" s="16" t="s">
        <v>166</v>
      </c>
      <c r="B40" s="2">
        <v>20000</v>
      </c>
      <c r="C40" s="15"/>
      <c r="D40" s="22" t="s">
        <v>43</v>
      </c>
      <c r="E40" s="74">
        <f t="shared" si="4"/>
        <v>0</v>
      </c>
      <c r="F40" s="75"/>
    </row>
    <row r="41" spans="1:6" x14ac:dyDescent="0.2">
      <c r="A41" s="16" t="s">
        <v>132</v>
      </c>
      <c r="B41" s="2">
        <v>1000</v>
      </c>
      <c r="C41" s="15"/>
      <c r="D41" s="22" t="s">
        <v>43</v>
      </c>
      <c r="E41" s="74">
        <f t="shared" si="3"/>
        <v>0</v>
      </c>
      <c r="F41" s="75"/>
    </row>
    <row r="42" spans="1:6" x14ac:dyDescent="0.2">
      <c r="A42" s="16" t="s">
        <v>134</v>
      </c>
      <c r="B42" s="2">
        <v>5000</v>
      </c>
      <c r="C42" s="15"/>
      <c r="D42" s="22" t="s">
        <v>43</v>
      </c>
      <c r="E42" s="74">
        <f t="shared" si="3"/>
        <v>0</v>
      </c>
      <c r="F42" s="75"/>
    </row>
    <row r="43" spans="1:6" x14ac:dyDescent="0.2">
      <c r="A43" s="16" t="s">
        <v>135</v>
      </c>
      <c r="B43" s="2">
        <v>500</v>
      </c>
      <c r="C43" s="15"/>
      <c r="D43" s="22" t="s">
        <v>43</v>
      </c>
      <c r="E43" s="74">
        <f t="shared" si="3"/>
        <v>0</v>
      </c>
      <c r="F43" s="75"/>
    </row>
    <row r="44" spans="1:6" x14ac:dyDescent="0.2">
      <c r="A44" s="16"/>
      <c r="B44" s="2"/>
      <c r="C44" s="15"/>
      <c r="D44" s="22"/>
      <c r="E44" s="74"/>
      <c r="F44" s="75"/>
    </row>
    <row r="45" spans="1:6" x14ac:dyDescent="0.2">
      <c r="A45" s="16" t="s">
        <v>104</v>
      </c>
      <c r="B45" s="2">
        <v>15</v>
      </c>
      <c r="C45" s="15"/>
      <c r="D45" s="22" t="s">
        <v>167</v>
      </c>
      <c r="E45" s="74">
        <f t="shared" ref="E45" si="5">B45*C45</f>
        <v>0</v>
      </c>
      <c r="F45" s="75"/>
    </row>
    <row r="46" spans="1:6" x14ac:dyDescent="0.2">
      <c r="A46" s="16"/>
      <c r="B46" s="2"/>
      <c r="C46" s="15"/>
      <c r="D46" s="22"/>
      <c r="E46" s="74"/>
      <c r="F46" s="75"/>
    </row>
    <row r="47" spans="1:6" ht="13.5" thickBot="1" x14ac:dyDescent="0.25">
      <c r="A47" s="18"/>
      <c r="B47" s="3"/>
      <c r="C47" s="15"/>
      <c r="D47" s="23"/>
      <c r="E47" s="88"/>
      <c r="F47" s="89"/>
    </row>
    <row r="48" spans="1:6" ht="15.75" thickTop="1" thickBot="1" x14ac:dyDescent="0.25">
      <c r="A48" s="20" t="s">
        <v>162</v>
      </c>
      <c r="B48" s="27"/>
      <c r="C48" s="28"/>
      <c r="D48" s="28"/>
      <c r="E48" s="70">
        <f>SUM(E11:E47)</f>
        <v>0</v>
      </c>
      <c r="F48" s="71"/>
    </row>
    <row r="49" spans="1:6" ht="15" thickTop="1" x14ac:dyDescent="0.2">
      <c r="B49" s="8"/>
      <c r="E49" s="64"/>
      <c r="F49" s="64"/>
    </row>
    <row r="50" spans="1:6" ht="14.25" x14ac:dyDescent="0.2">
      <c r="B50" s="8"/>
      <c r="C50" s="60" t="s">
        <v>37</v>
      </c>
      <c r="D50" s="61"/>
      <c r="E50" s="67">
        <f>E48*0.05</f>
        <v>0</v>
      </c>
      <c r="F50" s="67"/>
    </row>
    <row r="51" spans="1:6" ht="14.25" x14ac:dyDescent="0.2">
      <c r="B51" s="8"/>
      <c r="C51" s="60" t="s">
        <v>36</v>
      </c>
      <c r="D51" s="61"/>
      <c r="E51" s="67">
        <f>E48+E50</f>
        <v>0</v>
      </c>
      <c r="F51" s="67"/>
    </row>
    <row r="52" spans="1:6" ht="14.25" x14ac:dyDescent="0.2">
      <c r="A52" s="4" t="s">
        <v>45</v>
      </c>
      <c r="B52" s="8"/>
      <c r="C52" s="60" t="s">
        <v>38</v>
      </c>
      <c r="D52" s="61"/>
      <c r="E52" s="67">
        <f>E51*0.1</f>
        <v>0</v>
      </c>
      <c r="F52" s="67"/>
    </row>
    <row r="53" spans="1:6" ht="15" thickBot="1" x14ac:dyDescent="0.25">
      <c r="B53" s="8"/>
      <c r="C53" s="64"/>
      <c r="D53" s="64"/>
      <c r="E53" s="64"/>
      <c r="F53" s="64"/>
    </row>
    <row r="54" spans="1:6" ht="17.25" customHeight="1" thickBot="1" x14ac:dyDescent="0.25">
      <c r="B54" s="8"/>
      <c r="C54" s="93" t="s">
        <v>143</v>
      </c>
      <c r="D54" s="94"/>
      <c r="E54" s="65">
        <f>E51+E52</f>
        <v>0</v>
      </c>
      <c r="F54" s="66"/>
    </row>
    <row r="55" spans="1:6" x14ac:dyDescent="0.2">
      <c r="A55" s="4" t="s">
        <v>46</v>
      </c>
      <c r="B55" s="8"/>
      <c r="E55" s="59"/>
      <c r="F55" s="59"/>
    </row>
    <row r="56" spans="1:6" x14ac:dyDescent="0.2">
      <c r="B56" s="8"/>
      <c r="E56" s="59"/>
      <c r="F56" s="59"/>
    </row>
    <row r="57" spans="1:6" x14ac:dyDescent="0.2">
      <c r="B57" s="8"/>
      <c r="E57" s="59"/>
      <c r="F57" s="59"/>
    </row>
    <row r="58" spans="1:6" x14ac:dyDescent="0.2">
      <c r="B58" s="8"/>
      <c r="E58" s="59"/>
      <c r="F58" s="59"/>
    </row>
    <row r="59" spans="1:6" x14ac:dyDescent="0.2">
      <c r="B59" s="8"/>
      <c r="E59" s="59"/>
      <c r="F59" s="59"/>
    </row>
    <row r="60" spans="1:6" x14ac:dyDescent="0.2">
      <c r="B60" s="8"/>
      <c r="E60" s="59"/>
      <c r="F60" s="59"/>
    </row>
  </sheetData>
  <sheetProtection algorithmName="SHA-512" hashValue="xki0twvV838GDV7I62MUFkSCbeVaTl7YqsP0JVE9QwJs4fM82lxuisB8KJCtgn6zsg9pu0IOVb1dXgwkCHKY+w==" saltValue="08x2eo0mCe8M31NMb46QGw==" spinCount="100000" sheet="1" objects="1" scenarios="1" selectLockedCells="1"/>
  <mergeCells count="65">
    <mergeCell ref="E59:F59"/>
    <mergeCell ref="E60:F60"/>
    <mergeCell ref="E55:F55"/>
    <mergeCell ref="E56:F56"/>
    <mergeCell ref="E57:F57"/>
    <mergeCell ref="C50:D50"/>
    <mergeCell ref="E50:F50"/>
    <mergeCell ref="C51:D51"/>
    <mergeCell ref="E51:F51"/>
    <mergeCell ref="E58:F58"/>
    <mergeCell ref="C52:D52"/>
    <mergeCell ref="E52:F52"/>
    <mergeCell ref="E53:F53"/>
    <mergeCell ref="C53:D53"/>
    <mergeCell ref="E54:F54"/>
    <mergeCell ref="C54:D54"/>
    <mergeCell ref="E47:F47"/>
    <mergeCell ref="E48:F48"/>
    <mergeCell ref="E49:F49"/>
    <mergeCell ref="E46:F46"/>
    <mergeCell ref="E43:F43"/>
    <mergeCell ref="E44:F44"/>
    <mergeCell ref="E45:F45"/>
    <mergeCell ref="E38:F38"/>
    <mergeCell ref="E41:F41"/>
    <mergeCell ref="E42:F42"/>
    <mergeCell ref="E39:F39"/>
    <mergeCell ref="E40:F40"/>
    <mergeCell ref="E35:F35"/>
    <mergeCell ref="E36:F36"/>
    <mergeCell ref="E37:F37"/>
    <mergeCell ref="E32:F32"/>
    <mergeCell ref="E33:F33"/>
    <mergeCell ref="E34:F34"/>
    <mergeCell ref="E29:F29"/>
    <mergeCell ref="E30:F30"/>
    <mergeCell ref="E31:F31"/>
    <mergeCell ref="E26:F26"/>
    <mergeCell ref="E27:F27"/>
    <mergeCell ref="E28:F28"/>
    <mergeCell ref="E23:F23"/>
    <mergeCell ref="E24:F24"/>
    <mergeCell ref="E25:F25"/>
    <mergeCell ref="E20:F20"/>
    <mergeCell ref="E21:F21"/>
    <mergeCell ref="E22:F22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D6:F6"/>
    <mergeCell ref="D7:F7"/>
    <mergeCell ref="E9:F9"/>
    <mergeCell ref="E10:F10"/>
    <mergeCell ref="A2:D2"/>
    <mergeCell ref="A3:D3"/>
    <mergeCell ref="D4:F4"/>
    <mergeCell ref="D5:F5"/>
    <mergeCell ref="B4:C4"/>
    <mergeCell ref="B5:C5"/>
  </mergeCells>
  <pageMargins left="0.45" right="0.2" top="0" bottom="0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7F3B-EAD3-414B-B8F5-1AD5C0095629}">
  <dimension ref="A2:F51"/>
  <sheetViews>
    <sheetView zoomScale="90" zoomScaleNormal="90" workbookViewId="0">
      <selection activeCell="E4" sqref="E4"/>
    </sheetView>
  </sheetViews>
  <sheetFormatPr defaultRowHeight="12.75" x14ac:dyDescent="0.2"/>
  <cols>
    <col min="1" max="1" width="30.6640625" style="4" customWidth="1"/>
    <col min="2" max="2" width="8.88671875" style="4"/>
    <col min="3" max="3" width="4.77734375" style="4" customWidth="1"/>
    <col min="4" max="4" width="10" style="8" customWidth="1"/>
    <col min="5" max="5" width="10.21875" style="4" customWidth="1"/>
    <col min="6" max="6" width="17.6640625" style="4" customWidth="1"/>
    <col min="7" max="16384" width="8.88671875" style="4"/>
  </cols>
  <sheetData>
    <row r="2" spans="1:6" ht="19.5" x14ac:dyDescent="0.3">
      <c r="A2" s="83" t="s">
        <v>0</v>
      </c>
      <c r="B2" s="83"/>
      <c r="C2" s="83"/>
      <c r="D2" s="83"/>
      <c r="E2" s="83"/>
    </row>
    <row r="3" spans="1:6" ht="18" x14ac:dyDescent="0.25">
      <c r="A3" s="84" t="s">
        <v>1</v>
      </c>
      <c r="B3" s="84"/>
      <c r="C3" s="84"/>
      <c r="D3" s="84"/>
      <c r="E3" s="84"/>
    </row>
    <row r="4" spans="1:6" ht="20.25" customHeight="1" thickBot="1" x14ac:dyDescent="0.25">
      <c r="C4" s="96" t="s">
        <v>2</v>
      </c>
      <c r="D4" s="96"/>
      <c r="E4" s="5"/>
      <c r="F4" s="5"/>
    </row>
    <row r="5" spans="1:6" ht="20.25" customHeight="1" thickBot="1" x14ac:dyDescent="0.25">
      <c r="C5" s="96" t="s">
        <v>3</v>
      </c>
      <c r="D5" s="96"/>
      <c r="E5" s="85"/>
      <c r="F5" s="85"/>
    </row>
    <row r="6" spans="1:6" ht="20.25" customHeight="1" thickBot="1" x14ac:dyDescent="0.25">
      <c r="C6" s="30"/>
      <c r="D6" s="31" t="s">
        <v>4</v>
      </c>
      <c r="E6" s="85"/>
      <c r="F6" s="85"/>
    </row>
    <row r="7" spans="1:6" ht="20.25" customHeight="1" thickBot="1" x14ac:dyDescent="0.25">
      <c r="C7" s="30"/>
      <c r="D7" s="31" t="s">
        <v>5</v>
      </c>
      <c r="E7" s="85"/>
      <c r="F7" s="85"/>
    </row>
    <row r="8" spans="1:6" ht="8.25" customHeight="1" thickBot="1" x14ac:dyDescent="0.25"/>
    <row r="9" spans="1:6" ht="16.5" thickTop="1" x14ac:dyDescent="0.25">
      <c r="A9" s="32"/>
      <c r="B9" s="95"/>
      <c r="C9" s="95"/>
      <c r="D9" s="33"/>
      <c r="E9" s="34"/>
      <c r="F9" s="35"/>
    </row>
    <row r="10" spans="1:6" ht="18.75" thickBot="1" x14ac:dyDescent="0.3">
      <c r="A10" s="36" t="s">
        <v>137</v>
      </c>
      <c r="B10" s="98"/>
      <c r="C10" s="98"/>
      <c r="D10" s="98"/>
      <c r="E10" s="98"/>
      <c r="F10" s="37"/>
    </row>
    <row r="11" spans="1:6" ht="9.75" customHeight="1" x14ac:dyDescent="0.2">
      <c r="A11" s="38"/>
      <c r="B11" s="97"/>
      <c r="C11" s="97"/>
      <c r="E11" s="39"/>
      <c r="F11" s="37"/>
    </row>
    <row r="12" spans="1:6" ht="16.5" thickBot="1" x14ac:dyDescent="0.3">
      <c r="A12" s="40" t="s">
        <v>138</v>
      </c>
      <c r="B12" s="98"/>
      <c r="C12" s="98"/>
      <c r="D12" s="98"/>
      <c r="E12" s="98"/>
      <c r="F12" s="37"/>
    </row>
    <row r="13" spans="1:6" ht="9" customHeight="1" x14ac:dyDescent="0.2">
      <c r="A13" s="38"/>
      <c r="B13" s="97"/>
      <c r="C13" s="97"/>
      <c r="E13" s="39"/>
      <c r="F13" s="37"/>
    </row>
    <row r="14" spans="1:6" ht="16.5" thickBot="1" x14ac:dyDescent="0.3">
      <c r="A14" s="40" t="s">
        <v>139</v>
      </c>
      <c r="B14" s="98"/>
      <c r="C14" s="98"/>
      <c r="D14" s="98"/>
      <c r="E14" s="98"/>
      <c r="F14" s="37"/>
    </row>
    <row r="15" spans="1:6" ht="9.75" customHeight="1" x14ac:dyDescent="0.2">
      <c r="A15" s="38"/>
      <c r="B15" s="97"/>
      <c r="C15" s="97"/>
      <c r="E15" s="39"/>
      <c r="F15" s="37"/>
    </row>
    <row r="16" spans="1:6" ht="16.5" thickBot="1" x14ac:dyDescent="0.3">
      <c r="A16" s="40" t="s">
        <v>140</v>
      </c>
      <c r="B16" s="98"/>
      <c r="C16" s="98"/>
      <c r="D16" s="98"/>
      <c r="E16" s="98"/>
      <c r="F16" s="37"/>
    </row>
    <row r="17" spans="1:6" ht="16.5" thickBot="1" x14ac:dyDescent="0.3">
      <c r="A17" s="41"/>
      <c r="B17" s="105"/>
      <c r="C17" s="105"/>
      <c r="D17" s="42"/>
      <c r="E17" s="43"/>
      <c r="F17" s="44"/>
    </row>
    <row r="18" spans="1:6" ht="13.5" thickTop="1" x14ac:dyDescent="0.2">
      <c r="B18" s="97"/>
      <c r="C18" s="97"/>
      <c r="E18" s="39"/>
      <c r="F18" s="45"/>
    </row>
    <row r="19" spans="1:6" ht="13.5" thickBot="1" x14ac:dyDescent="0.25">
      <c r="B19" s="97"/>
      <c r="C19" s="97"/>
      <c r="E19" s="39"/>
      <c r="F19" s="45"/>
    </row>
    <row r="20" spans="1:6" ht="16.5" thickBot="1" x14ac:dyDescent="0.3">
      <c r="B20" s="104" t="s">
        <v>39</v>
      </c>
      <c r="C20" s="104"/>
      <c r="D20" s="104"/>
      <c r="E20" s="104"/>
      <c r="F20" s="55">
        <f>SUM(STREET!E52)</f>
        <v>0</v>
      </c>
    </row>
    <row r="21" spans="1:6" ht="8.25" customHeight="1" x14ac:dyDescent="0.2">
      <c r="B21" s="100"/>
      <c r="C21" s="100"/>
      <c r="D21" s="21"/>
      <c r="E21" s="46"/>
      <c r="F21" s="45"/>
    </row>
    <row r="22" spans="1:6" ht="13.5" thickBot="1" x14ac:dyDescent="0.25">
      <c r="B22" s="100"/>
      <c r="C22" s="100"/>
      <c r="D22" s="21"/>
      <c r="E22" s="46"/>
      <c r="F22" s="45"/>
    </row>
    <row r="23" spans="1:6" ht="16.5" thickBot="1" x14ac:dyDescent="0.3">
      <c r="B23" s="102" t="s">
        <v>48</v>
      </c>
      <c r="C23" s="102"/>
      <c r="D23" s="102"/>
      <c r="E23" s="102"/>
      <c r="F23" s="55">
        <f>SUM(DRAINAGE!E54)</f>
        <v>0</v>
      </c>
    </row>
    <row r="24" spans="1:6" ht="8.25" customHeight="1" x14ac:dyDescent="0.25">
      <c r="B24" s="99"/>
      <c r="C24" s="99"/>
      <c r="D24" s="48"/>
      <c r="E24" s="49"/>
      <c r="F24" s="45"/>
    </row>
    <row r="25" spans="1:6" ht="16.5" thickBot="1" x14ac:dyDescent="0.3">
      <c r="B25" s="99"/>
      <c r="C25" s="99"/>
      <c r="D25" s="48"/>
      <c r="E25" s="49"/>
      <c r="F25" s="45"/>
    </row>
    <row r="26" spans="1:6" ht="16.5" thickBot="1" x14ac:dyDescent="0.3">
      <c r="B26" s="102" t="s">
        <v>141</v>
      </c>
      <c r="C26" s="102"/>
      <c r="D26" s="102"/>
      <c r="E26" s="102"/>
      <c r="F26" s="55">
        <f>SUM(SEWER!E54)</f>
        <v>0</v>
      </c>
    </row>
    <row r="27" spans="1:6" ht="8.25" customHeight="1" x14ac:dyDescent="0.25">
      <c r="B27" s="99"/>
      <c r="C27" s="99"/>
      <c r="D27" s="48"/>
      <c r="E27" s="49"/>
      <c r="F27" s="45"/>
    </row>
    <row r="28" spans="1:6" ht="16.5" thickBot="1" x14ac:dyDescent="0.3">
      <c r="B28" s="99"/>
      <c r="C28" s="99"/>
      <c r="D28" s="48"/>
      <c r="E28" s="49"/>
      <c r="F28" s="45"/>
    </row>
    <row r="29" spans="1:6" ht="16.5" thickBot="1" x14ac:dyDescent="0.3">
      <c r="B29" s="102" t="s">
        <v>142</v>
      </c>
      <c r="C29" s="102"/>
      <c r="D29" s="102"/>
      <c r="E29" s="102"/>
      <c r="F29" s="55">
        <f>SUM('DOMESTIC WATER'!E55)</f>
        <v>0</v>
      </c>
    </row>
    <row r="30" spans="1:6" ht="8.25" customHeight="1" x14ac:dyDescent="0.25">
      <c r="B30" s="47"/>
      <c r="C30" s="47"/>
      <c r="D30" s="47"/>
      <c r="E30" s="47"/>
      <c r="F30" s="52"/>
    </row>
    <row r="31" spans="1:6" ht="16.5" thickBot="1" x14ac:dyDescent="0.3">
      <c r="B31" s="99"/>
      <c r="C31" s="99"/>
      <c r="D31" s="48"/>
      <c r="E31" s="49"/>
      <c r="F31" s="45"/>
    </row>
    <row r="32" spans="1:6" ht="16.5" thickBot="1" x14ac:dyDescent="0.3">
      <c r="A32" s="7"/>
      <c r="B32" s="102" t="s">
        <v>143</v>
      </c>
      <c r="C32" s="102"/>
      <c r="D32" s="102"/>
      <c r="E32" s="102"/>
      <c r="F32" s="55">
        <f>SUM('RECYCLED WATER'!E54)</f>
        <v>0</v>
      </c>
    </row>
    <row r="33" spans="1:6" ht="14.25" x14ac:dyDescent="0.2">
      <c r="A33" s="7"/>
      <c r="B33" s="97"/>
      <c r="C33" s="97"/>
      <c r="E33" s="39"/>
      <c r="F33" s="45"/>
    </row>
    <row r="34" spans="1:6" ht="14.25" x14ac:dyDescent="0.2">
      <c r="A34" s="7" t="s">
        <v>144</v>
      </c>
      <c r="B34" s="97"/>
      <c r="C34" s="97"/>
      <c r="E34" s="39"/>
      <c r="F34" s="45"/>
    </row>
    <row r="35" spans="1:6" ht="13.5" thickBot="1" x14ac:dyDescent="0.25">
      <c r="B35" s="59"/>
      <c r="C35" s="59"/>
      <c r="F35" s="45"/>
    </row>
    <row r="36" spans="1:6" ht="16.5" thickBot="1" x14ac:dyDescent="0.3">
      <c r="A36" s="103" t="s">
        <v>145</v>
      </c>
      <c r="B36" s="103"/>
      <c r="C36" s="103"/>
      <c r="D36" s="103"/>
      <c r="E36" s="103"/>
      <c r="F36" s="56">
        <f>SUM(F20:F32)</f>
        <v>0</v>
      </c>
    </row>
    <row r="37" spans="1:6" x14ac:dyDescent="0.2">
      <c r="B37" s="59"/>
      <c r="C37" s="59"/>
      <c r="F37" s="45"/>
    </row>
    <row r="38" spans="1:6" ht="16.5" thickBot="1" x14ac:dyDescent="0.3">
      <c r="A38" s="101" t="s">
        <v>168</v>
      </c>
      <c r="B38" s="101"/>
      <c r="C38" s="101"/>
      <c r="D38" s="101"/>
      <c r="F38" s="57">
        <f>SUM(F36*0.08)</f>
        <v>0</v>
      </c>
    </row>
    <row r="39" spans="1:6" ht="15.75" x14ac:dyDescent="0.25">
      <c r="F39" s="53"/>
    </row>
    <row r="40" spans="1:6" ht="16.5" thickBot="1" x14ac:dyDescent="0.3">
      <c r="A40" s="101" t="s">
        <v>163</v>
      </c>
      <c r="B40" s="101"/>
      <c r="C40" s="101"/>
      <c r="D40" s="101"/>
      <c r="F40" s="57">
        <f>SUM(F36*0.11)</f>
        <v>0</v>
      </c>
    </row>
    <row r="41" spans="1:6" ht="15.75" x14ac:dyDescent="0.25">
      <c r="F41" s="54"/>
    </row>
    <row r="42" spans="1:6" ht="16.5" thickBot="1" x14ac:dyDescent="0.3">
      <c r="A42" s="101" t="s">
        <v>146</v>
      </c>
      <c r="B42" s="101"/>
      <c r="C42" s="101"/>
      <c r="D42" s="101"/>
      <c r="F42" s="58">
        <f>SUM(F36)</f>
        <v>0</v>
      </c>
    </row>
    <row r="43" spans="1:6" ht="16.5" thickTop="1" x14ac:dyDescent="0.25">
      <c r="F43" s="54"/>
    </row>
    <row r="44" spans="1:6" ht="16.5" thickBot="1" x14ac:dyDescent="0.3">
      <c r="A44" s="101" t="s">
        <v>147</v>
      </c>
      <c r="B44" s="101"/>
      <c r="C44" s="101"/>
      <c r="D44" s="101"/>
      <c r="F44" s="58">
        <f>SUM(F36)</f>
        <v>0</v>
      </c>
    </row>
    <row r="45" spans="1:6" ht="13.5" thickTop="1" x14ac:dyDescent="0.2"/>
    <row r="46" spans="1:6" ht="14.25" x14ac:dyDescent="0.2">
      <c r="A46" s="50" t="s">
        <v>148</v>
      </c>
    </row>
    <row r="47" spans="1:6" x14ac:dyDescent="0.2">
      <c r="A47" s="4" t="s">
        <v>150</v>
      </c>
    </row>
    <row r="48" spans="1:6" x14ac:dyDescent="0.2">
      <c r="A48" s="4" t="s">
        <v>149</v>
      </c>
    </row>
    <row r="50" spans="1:1" x14ac:dyDescent="0.2">
      <c r="A50" s="4" t="s">
        <v>151</v>
      </c>
    </row>
    <row r="51" spans="1:1" x14ac:dyDescent="0.2">
      <c r="A51" s="4" t="s">
        <v>152</v>
      </c>
    </row>
  </sheetData>
  <sheetProtection algorithmName="SHA-512" hashValue="zEcSRq/Vk8gL+dsiwgAn3fnzskPoF2nekD/WlI+lmyqLHin/8aes12NCRFMtZLufwkEz/wDEHfxqGYkcV4V4rg==" saltValue="lp/veiNGo5eqmvT1xCgsvA==" spinCount="100000" sheet="1" objects="1" scenarios="1" selectLockedCells="1"/>
  <mergeCells count="39">
    <mergeCell ref="B15:C15"/>
    <mergeCell ref="B20:E20"/>
    <mergeCell ref="B23:E23"/>
    <mergeCell ref="B26:E26"/>
    <mergeCell ref="B29:E29"/>
    <mergeCell ref="B16:E16"/>
    <mergeCell ref="B28:C28"/>
    <mergeCell ref="B19:C19"/>
    <mergeCell ref="B21:C21"/>
    <mergeCell ref="B17:C17"/>
    <mergeCell ref="B18:C18"/>
    <mergeCell ref="A42:D42"/>
    <mergeCell ref="A44:D44"/>
    <mergeCell ref="B33:C33"/>
    <mergeCell ref="B34:C34"/>
    <mergeCell ref="B32:E32"/>
    <mergeCell ref="B37:C37"/>
    <mergeCell ref="A36:E36"/>
    <mergeCell ref="A38:D38"/>
    <mergeCell ref="B35:C35"/>
    <mergeCell ref="A40:D40"/>
    <mergeCell ref="B31:C31"/>
    <mergeCell ref="B25:C25"/>
    <mergeCell ref="B27:C27"/>
    <mergeCell ref="B22:C22"/>
    <mergeCell ref="B24:C24"/>
    <mergeCell ref="B13:C13"/>
    <mergeCell ref="B12:E12"/>
    <mergeCell ref="B14:E14"/>
    <mergeCell ref="B11:C11"/>
    <mergeCell ref="B10:E10"/>
    <mergeCell ref="E6:F6"/>
    <mergeCell ref="E7:F7"/>
    <mergeCell ref="B9:C9"/>
    <mergeCell ref="A2:E2"/>
    <mergeCell ref="A3:E3"/>
    <mergeCell ref="C4:D4"/>
    <mergeCell ref="C5:D5"/>
    <mergeCell ref="E5:F5"/>
  </mergeCells>
  <pageMargins left="0.2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STREET</vt:lpstr>
      <vt:lpstr>DRAINAGE</vt:lpstr>
      <vt:lpstr>SEWER</vt:lpstr>
      <vt:lpstr>DOMESTIC WATER</vt:lpstr>
      <vt:lpstr>RECYCLED WATER</vt:lpstr>
      <vt:lpstr>TOTAL</vt:lpstr>
      <vt:lpstr>'DOMESTIC WATER'!Print_Area</vt:lpstr>
      <vt:lpstr>DRAINAGE!Print_Area</vt:lpstr>
      <vt:lpstr>'RECYCLED WATER'!Print_Area</vt:lpstr>
      <vt:lpstr>SEWER!Print_Area</vt:lpstr>
      <vt:lpstr>STREET!Print_Area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Estrada</dc:creator>
  <cp:lastModifiedBy>Leticia Estrada</cp:lastModifiedBy>
  <cp:lastPrinted>2024-05-28T17:36:43Z</cp:lastPrinted>
  <dcterms:created xsi:type="dcterms:W3CDTF">2024-05-01T15:09:54Z</dcterms:created>
  <dcterms:modified xsi:type="dcterms:W3CDTF">2024-07-16T23:38:23Z</dcterms:modified>
</cp:coreProperties>
</file>